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0" yWindow="-228" windowWidth="9996" windowHeight="8916"/>
  </bookViews>
  <sheets>
    <sheet name="Меню завтраков" sheetId="16" r:id="rId1"/>
    <sheet name="Меню обедов" sheetId="15" r:id="rId2"/>
    <sheet name="соотношение ЭЦ" sheetId="4" r:id="rId3"/>
    <sheet name="Себестоимость блюд" sheetId="17" r:id="rId4"/>
    <sheet name="Себестоимость рациона" sheetId="5" r:id="rId5"/>
    <sheet name="Выполнение норм" sheetId="9" r:id="rId6"/>
    <sheet name="Примеры допустимых замен" sheetId="18" r:id="rId7"/>
    <sheet name="Меню завтраков (весна)" sheetId="19" r:id="rId8"/>
    <sheet name="Меню обедов (весна)" sheetId="20" r:id="rId9"/>
    <sheet name="Соотношение ЭЦ меню (весна)" sheetId="21" r:id="rId10"/>
  </sheets>
  <definedNames>
    <definedName name="_xlnm._FilterDatabase" localSheetId="0" hidden="1">'Меню завтраков'!$A$1:$G$27</definedName>
    <definedName name="_xlnm._FilterDatabase" localSheetId="1" hidden="1">'Меню обедов'!$A$1:$G$4</definedName>
    <definedName name="_xlnm.Print_Area" localSheetId="5">'Выполнение норм'!$A$1:$AC$44</definedName>
    <definedName name="_xlnm.Print_Area" localSheetId="0">'Меню завтраков'!$A$1:$H$135</definedName>
    <definedName name="_xlnm.Print_Area" localSheetId="4">'Себестоимость рациона'!$A$1:$E$29</definedName>
    <definedName name="_xlnm.Print_Area" localSheetId="2">'соотношение ЭЦ'!$A$1:$P$54</definedName>
  </definedNames>
  <calcPr calcId="152511"/>
</workbook>
</file>

<file path=xl/calcChain.xml><?xml version="1.0" encoding="utf-8"?>
<calcChain xmlns="http://schemas.openxmlformats.org/spreadsheetml/2006/main">
  <c r="H165" i="20"/>
  <c r="G165"/>
  <c r="F165"/>
  <c r="E165"/>
  <c r="D165"/>
  <c r="H157"/>
  <c r="G157"/>
  <c r="F157"/>
  <c r="E157"/>
  <c r="D157"/>
  <c r="H149"/>
  <c r="G149"/>
  <c r="F149"/>
  <c r="E149"/>
  <c r="D149"/>
  <c r="H141"/>
  <c r="G141"/>
  <c r="F141"/>
  <c r="E141"/>
  <c r="D141"/>
  <c r="H133"/>
  <c r="G133"/>
  <c r="F133"/>
  <c r="E133"/>
  <c r="D133"/>
  <c r="H125"/>
  <c r="G125"/>
  <c r="F125"/>
  <c r="E125"/>
  <c r="D125"/>
  <c r="H117"/>
  <c r="G117"/>
  <c r="F117"/>
  <c r="E117"/>
  <c r="D117"/>
  <c r="H109"/>
  <c r="G109"/>
  <c r="F109"/>
  <c r="E109"/>
  <c r="D109"/>
  <c r="H101"/>
  <c r="G101"/>
  <c r="F101"/>
  <c r="E101"/>
  <c r="D101"/>
  <c r="H94"/>
  <c r="G94"/>
  <c r="F94"/>
  <c r="E94"/>
  <c r="D94"/>
  <c r="H86"/>
  <c r="G86"/>
  <c r="F86"/>
  <c r="E86"/>
  <c r="D86"/>
  <c r="H78"/>
  <c r="G78"/>
  <c r="F78"/>
  <c r="E78"/>
  <c r="D78"/>
  <c r="H70"/>
  <c r="G70"/>
  <c r="F70"/>
  <c r="E70"/>
  <c r="D70"/>
  <c r="H62"/>
  <c r="G62"/>
  <c r="F62"/>
  <c r="E62"/>
  <c r="D62"/>
  <c r="H54"/>
  <c r="G54"/>
  <c r="F54"/>
  <c r="E54"/>
  <c r="D54"/>
  <c r="H46"/>
  <c r="G46"/>
  <c r="F46"/>
  <c r="E46"/>
  <c r="D46"/>
  <c r="H38"/>
  <c r="G38"/>
  <c r="F38"/>
  <c r="E38"/>
  <c r="D38"/>
  <c r="H30"/>
  <c r="G30"/>
  <c r="F30"/>
  <c r="E30"/>
  <c r="D30"/>
  <c r="H23"/>
  <c r="G23"/>
  <c r="F23"/>
  <c r="E23"/>
  <c r="D23"/>
  <c r="H15"/>
  <c r="G15"/>
  <c r="F15"/>
  <c r="E15"/>
  <c r="D15"/>
  <c r="E9" i="5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8"/>
  <c r="J57" i="17"/>
  <c r="J12"/>
  <c r="J80"/>
  <c r="H80"/>
  <c r="F80"/>
  <c r="D80"/>
  <c r="B80"/>
  <c r="J70"/>
  <c r="H70"/>
  <c r="F70"/>
  <c r="D70"/>
  <c r="B70"/>
  <c r="H57"/>
  <c r="F57"/>
  <c r="D57"/>
  <c r="B57"/>
  <c r="J48"/>
  <c r="H48"/>
  <c r="F48"/>
  <c r="D48"/>
  <c r="B48"/>
  <c r="J35"/>
  <c r="H35"/>
  <c r="F35"/>
  <c r="D35"/>
  <c r="B35"/>
  <c r="J25"/>
  <c r="H25"/>
  <c r="F25"/>
  <c r="D25"/>
  <c r="B25"/>
  <c r="H12"/>
  <c r="F12"/>
  <c r="D12"/>
  <c r="B12"/>
  <c r="J3"/>
  <c r="H3"/>
  <c r="F3"/>
  <c r="D3"/>
  <c r="B3"/>
  <c r="Z15" i="9"/>
  <c r="Z38"/>
  <c r="Z25"/>
  <c r="Z9"/>
  <c r="Z8"/>
  <c r="AA43"/>
  <c r="AA42"/>
  <c r="AB42" s="1"/>
  <c r="AA41"/>
  <c r="AA38"/>
  <c r="AA35"/>
  <c r="AA33"/>
  <c r="AA31"/>
  <c r="AA29"/>
  <c r="AA28"/>
  <c r="AA27"/>
  <c r="AA26"/>
  <c r="AA25"/>
  <c r="AA23"/>
  <c r="AA22"/>
  <c r="AA21"/>
  <c r="AA20"/>
  <c r="AA18"/>
  <c r="AA17"/>
  <c r="AA15"/>
  <c r="AA14"/>
  <c r="AA13"/>
  <c r="AA12"/>
  <c r="AA11"/>
  <c r="AA10"/>
  <c r="AA9"/>
  <c r="AA8"/>
  <c r="AA6"/>
  <c r="Z44"/>
  <c r="Z12"/>
  <c r="Z27"/>
  <c r="Z14"/>
  <c r="AA7"/>
  <c r="AA36"/>
  <c r="AA39"/>
  <c r="AA40"/>
  <c r="AB23" l="1"/>
  <c r="AC23"/>
  <c r="AA34"/>
  <c r="AA24"/>
  <c r="AA16"/>
  <c r="AC43"/>
  <c r="AB43"/>
  <c r="AA5"/>
  <c r="AA19"/>
  <c r="AB15"/>
  <c r="AB14"/>
  <c r="AB9"/>
  <c r="AC42"/>
  <c r="AB38"/>
  <c r="AB8"/>
  <c r="Z10"/>
  <c r="AC10" s="1"/>
  <c r="Z22"/>
  <c r="AC22" s="1"/>
  <c r="Z13"/>
  <c r="AC13" s="1"/>
  <c r="Z41"/>
  <c r="AB41" s="1"/>
  <c r="Z6"/>
  <c r="AC6" s="1"/>
  <c r="Z29"/>
  <c r="AB29" s="1"/>
  <c r="AC15"/>
  <c r="Z26"/>
  <c r="Z11"/>
  <c r="AC11" s="1"/>
  <c r="Z21"/>
  <c r="AB21" s="1"/>
  <c r="Z35"/>
  <c r="AB35" s="1"/>
  <c r="AC14"/>
  <c r="AC25"/>
  <c r="AB25"/>
  <c r="Z33"/>
  <c r="AB33" s="1"/>
  <c r="AC9"/>
  <c r="Z7"/>
  <c r="AC7" s="1"/>
  <c r="Z40"/>
  <c r="AC38"/>
  <c r="AB12"/>
  <c r="Z36"/>
  <c r="AC8"/>
  <c r="AC27"/>
  <c r="AB27"/>
  <c r="Z39"/>
  <c r="Z31"/>
  <c r="Z34" l="1"/>
  <c r="AC34" s="1"/>
  <c r="AB10"/>
  <c r="AB22"/>
  <c r="AC41"/>
  <c r="AC21"/>
  <c r="Z17"/>
  <c r="AC17" s="1"/>
  <c r="AB13"/>
  <c r="AB6"/>
  <c r="AC35"/>
  <c r="AC29"/>
  <c r="AB11"/>
  <c r="Z20"/>
  <c r="Z28"/>
  <c r="Z24" s="1"/>
  <c r="Z5"/>
  <c r="AC5" s="1"/>
  <c r="AB40"/>
  <c r="AC40"/>
  <c r="AC33"/>
  <c r="AB7"/>
  <c r="AB39"/>
  <c r="AC39"/>
  <c r="AB31"/>
  <c r="AC31"/>
  <c r="AB36"/>
  <c r="AC36"/>
  <c r="AB26"/>
  <c r="AC26"/>
  <c r="AB34" l="1"/>
  <c r="Z18"/>
  <c r="Z16" s="1"/>
  <c r="AB17"/>
  <c r="Z19"/>
  <c r="AB20"/>
  <c r="AC20"/>
  <c r="AB28"/>
  <c r="AC28"/>
  <c r="AB5"/>
  <c r="AC24"/>
  <c r="AB24"/>
  <c r="AC18" l="1"/>
  <c r="AB18"/>
  <c r="AB16"/>
  <c r="AC16"/>
  <c r="AB19"/>
  <c r="AC19"/>
</calcChain>
</file>

<file path=xl/sharedStrings.xml><?xml version="1.0" encoding="utf-8"?>
<sst xmlns="http://schemas.openxmlformats.org/spreadsheetml/2006/main" count="1961" uniqueCount="552">
  <si>
    <t xml:space="preserve">Завтрак 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</si>
  <si>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</si>
  <si>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</si>
  <si>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</si>
  <si>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</si>
  <si>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</si>
  <si>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</si>
  <si>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</si>
  <si>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</si>
  <si>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</si>
  <si>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</si>
  <si>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Обед</t>
  </si>
  <si>
    <t xml:space="preserve">Возрастная группа </t>
  </si>
  <si>
    <t>7-11 лет</t>
  </si>
  <si>
    <t>Сезон</t>
  </si>
  <si>
    <t>осенне-зимний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</si>
  <si>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</si>
  <si>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</si>
  <si>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</si>
  <si>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</si>
  <si>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</si>
  <si>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</si>
  <si>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</si>
  <si>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</si>
  <si>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>Чай с сахаром, 200/11</t>
  </si>
  <si>
    <t xml:space="preserve">Итого за Завтрак </t>
  </si>
  <si>
    <t>Напиток кофейный на молоке, 200/11</t>
  </si>
  <si>
    <t>Каша гречневая рассыпчатая</t>
  </si>
  <si>
    <t>Масло сливочное</t>
  </si>
  <si>
    <t>Чай с сахаром и лимоном, 200/11</t>
  </si>
  <si>
    <t>Яблоко</t>
  </si>
  <si>
    <t>Какао на молоке, 200/11</t>
  </si>
  <si>
    <t xml:space="preserve">100 % Норма СанПиН 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</si>
  <si>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</si>
  <si>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</si>
  <si>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</si>
  <si>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</si>
  <si>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</si>
  <si>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</si>
  <si>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сезон осенне-зимний</t>
  </si>
  <si>
    <t>возраст 7-11 лет</t>
  </si>
  <si>
    <t>День и номер недели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</si>
  <si>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</si>
  <si>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</si>
  <si>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</si>
  <si>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</si>
  <si>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</si>
  <si>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</si>
  <si>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</si>
  <si>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</si>
  <si>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</si>
  <si>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Пятница-2</t>
  </si>
  <si>
    <t>Средняя цена</t>
  </si>
  <si>
    <t>Мясо жилованное</t>
  </si>
  <si>
    <t>Мука пшеничная</t>
  </si>
  <si>
    <t>Макаронные изделия</t>
  </si>
  <si>
    <t>Колбасные изделия</t>
  </si>
  <si>
    <t>Творог</t>
  </si>
  <si>
    <t>Сметана</t>
  </si>
  <si>
    <t>Масло растительное</t>
  </si>
  <si>
    <t>Маргарин</t>
  </si>
  <si>
    <t>Сахар</t>
  </si>
  <si>
    <t>Чай</t>
  </si>
  <si>
    <t>Крахмал</t>
  </si>
  <si>
    <t>Хлеб пшеничный</t>
  </si>
  <si>
    <t>Крупы, бобовые</t>
  </si>
  <si>
    <t>Фрукты свежие</t>
  </si>
  <si>
    <t>Субпродукты 1 категории</t>
  </si>
  <si>
    <t>Дрожжи хлебопекарные</t>
  </si>
  <si>
    <t>Молоко овсяное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</si>
  <si>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</si>
  <si>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</si>
  <si>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</si>
  <si>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</si>
  <si>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</si>
  <si>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</si>
  <si>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</si>
  <si>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</si>
  <si>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</si>
  <si>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</si>
  <si>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</si>
  <si>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</si>
  <si>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Фактически в  среднем,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</si>
  <si>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</si>
  <si>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</si>
  <si>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</si>
  <si>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</si>
  <si>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</si>
  <si>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</si>
  <si>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</si>
  <si>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</si>
  <si>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</si>
  <si>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</si>
  <si>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</si>
  <si>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</si>
  <si>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</si>
  <si>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</si>
  <si>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</si>
  <si>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</si>
  <si>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</si>
  <si>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</si>
  <si>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</si>
  <si>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</si>
  <si>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Кофейный напиток</t>
  </si>
  <si>
    <t>Соль</t>
  </si>
  <si>
    <t>Специи</t>
  </si>
  <si>
    <t>Сыр полутвердый</t>
  </si>
  <si>
    <t>Каша вязкая молочная из смеси круп</t>
  </si>
  <si>
    <t>Гуляш из куриного филе</t>
  </si>
  <si>
    <t>Рис припущенный с овощами</t>
  </si>
  <si>
    <t>Соус болоньезе</t>
  </si>
  <si>
    <t>Приложение №10</t>
  </si>
  <si>
    <t>Капуста тушеная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</si>
  <si>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</si>
  <si>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</si>
  <si>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</si>
  <si>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</si>
  <si>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</si>
  <si>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</si>
  <si>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</si>
  <si>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</si>
  <si>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</si>
  <si>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</si>
  <si>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Куры запеченные с маслом сливочным, 90/5</t>
  </si>
  <si>
    <t>Макароны отварные</t>
  </si>
  <si>
    <t>Тефтели из говядины</t>
  </si>
  <si>
    <t>Подгарнировка из свежих огурцов</t>
  </si>
  <si>
    <t>Котлета Морячок с маслом сливочным, 90/5</t>
  </si>
  <si>
    <t>Пирог осетинский с картофелем и сыром</t>
  </si>
  <si>
    <t>Гуляш из говядины</t>
  </si>
  <si>
    <t>Купаты куриные</t>
  </si>
  <si>
    <t>Каша вязкая молочная из рисовой крупы</t>
  </si>
  <si>
    <t>Фритатта с ветчиной</t>
  </si>
  <si>
    <t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возрастной категории 7-11 лет</t>
  </si>
  <si>
    <t>Себестоимость рациона  10-ти дневного меню основного (организованного питания) для обучающихся  общеобразовательных организаций</t>
  </si>
  <si>
    <t>Завтрак ,
руб.</t>
  </si>
  <si>
    <t>Обед,
руб.</t>
  </si>
  <si>
    <t>Итого за
рацион</t>
  </si>
  <si>
    <t>Понедельник-3</t>
  </si>
  <si>
    <t>Вторник-3</t>
  </si>
  <si>
    <t>Среда-3</t>
  </si>
  <si>
    <t>Четверг-3</t>
  </si>
  <si>
    <t>Пятница-3</t>
  </si>
  <si>
    <t>Понедельник-4</t>
  </si>
  <si>
    <t>Вторник-4</t>
  </si>
  <si>
    <t>Среда-4</t>
  </si>
  <si>
    <t>Четверг-4</t>
  </si>
  <si>
    <t>Пятница-4</t>
  </si>
  <si>
    <t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возрастной категории 7-11 лет.</t>
  </si>
  <si>
    <t>День</t>
  </si>
  <si>
    <t>День 1</t>
  </si>
  <si>
    <t>293/М</t>
  </si>
  <si>
    <t>202/М</t>
  </si>
  <si>
    <t>377/М</t>
  </si>
  <si>
    <t>338/М</t>
  </si>
  <si>
    <t>День 2</t>
  </si>
  <si>
    <t>14/М</t>
  </si>
  <si>
    <t>223/М</t>
  </si>
  <si>
    <t>Запеканка из творога с соусом вишневым , 130/30</t>
  </si>
  <si>
    <t>376/М</t>
  </si>
  <si>
    <t>Груша</t>
  </si>
  <si>
    <t>День 3</t>
  </si>
  <si>
    <t>15/М</t>
  </si>
  <si>
    <t>16/М</t>
  </si>
  <si>
    <t>Ветчина</t>
  </si>
  <si>
    <t>173/М</t>
  </si>
  <si>
    <t>Каша вязкая молочная из овсяных хлопьев с ягодами</t>
  </si>
  <si>
    <t>382/М</t>
  </si>
  <si>
    <t>День 4</t>
  </si>
  <si>
    <t>278/М</t>
  </si>
  <si>
    <t>139/М</t>
  </si>
  <si>
    <t>День 5</t>
  </si>
  <si>
    <t>212/М</t>
  </si>
  <si>
    <t>71/М</t>
  </si>
  <si>
    <t>379/М</t>
  </si>
  <si>
    <t>Банан</t>
  </si>
  <si>
    <t>День 6</t>
  </si>
  <si>
    <t>274/К</t>
  </si>
  <si>
    <t>День 7</t>
  </si>
  <si>
    <t>218/М</t>
  </si>
  <si>
    <t>День 8</t>
  </si>
  <si>
    <t>175/М</t>
  </si>
  <si>
    <t>День 9</t>
  </si>
  <si>
    <t>415/К</t>
  </si>
  <si>
    <t xml:space="preserve">Рис припущенный с овощами                  </t>
  </si>
  <si>
    <t>День 10</t>
  </si>
  <si>
    <t>234/М</t>
  </si>
  <si>
    <t>Котлета Морячок с маслом сливочным 90/5</t>
  </si>
  <si>
    <t>147/М</t>
  </si>
  <si>
    <t>Картофель по-деревенски</t>
  </si>
  <si>
    <t>День 11</t>
  </si>
  <si>
    <t>290/М</t>
  </si>
  <si>
    <t>171/М</t>
  </si>
  <si>
    <t>День 12</t>
  </si>
  <si>
    <t>Запеканка из творога с соусом вишневым 130/30</t>
  </si>
  <si>
    <t>День 13</t>
  </si>
  <si>
    <t>День 14</t>
  </si>
  <si>
    <t>268/М</t>
  </si>
  <si>
    <t>Котлеты из говядины с маслом сливочным 90/5</t>
  </si>
  <si>
    <t xml:space="preserve">Рис припущенный с овощами           </t>
  </si>
  <si>
    <t>День 15</t>
  </si>
  <si>
    <t>День 16</t>
  </si>
  <si>
    <t>260/М</t>
  </si>
  <si>
    <t>День 17</t>
  </si>
  <si>
    <t>День 18</t>
  </si>
  <si>
    <t>День 19</t>
  </si>
  <si>
    <t>День 20</t>
  </si>
  <si>
    <t xml:space="preserve">Итого за: Завтрак </t>
  </si>
  <si>
    <t>Среднее значение</t>
  </si>
  <si>
    <t xml:space="preserve">Выполнение СанПиН, % от суточной нормы </t>
  </si>
  <si>
    <t>20-ти дневное меню основного (организованного питания) для  обучающихся общеобразовательных организаций  во вторую смену</t>
  </si>
  <si>
    <t>20-ти дневное меню основного (организованного питания) для  обучающихся общеобразовательных организаций  в первую смену</t>
  </si>
  <si>
    <t xml:space="preserve">День 1 </t>
  </si>
  <si>
    <t>39/М</t>
  </si>
  <si>
    <t>Салат картофельный с кукурузой и морковью</t>
  </si>
  <si>
    <t>82/М</t>
  </si>
  <si>
    <t>Борщ из капусты с картофелем и сметаной, 200/5</t>
  </si>
  <si>
    <t>342/М</t>
  </si>
  <si>
    <t>Компот из свежих яблок, 200/11</t>
  </si>
  <si>
    <t>Хлеб ржано-пшеничный</t>
  </si>
  <si>
    <t>Итого за Обед</t>
  </si>
  <si>
    <t xml:space="preserve">День 2 </t>
  </si>
  <si>
    <t>45/М</t>
  </si>
  <si>
    <t>Салат из белокочанной капусты</t>
  </si>
  <si>
    <t>103/М</t>
  </si>
  <si>
    <t>Суп картофельный с макаронными изделиями</t>
  </si>
  <si>
    <t>Котлеты из говядины</t>
  </si>
  <si>
    <t>Овощи тушеные</t>
  </si>
  <si>
    <t>349/М</t>
  </si>
  <si>
    <t>Компот из сухофруктов, 200/11</t>
  </si>
  <si>
    <t>99/К</t>
  </si>
  <si>
    <t>Салат Осенний</t>
  </si>
  <si>
    <t>95/М</t>
  </si>
  <si>
    <t>Рассольник домашний со сметаной, 200/5</t>
  </si>
  <si>
    <t>291/М</t>
  </si>
  <si>
    <t>Плов с индейкой</t>
  </si>
  <si>
    <t>Компот из вишни, 200/11</t>
  </si>
  <si>
    <t>62/К</t>
  </si>
  <si>
    <t>Салат морковный</t>
  </si>
  <si>
    <t>102/М</t>
  </si>
  <si>
    <t>Суп картофельный с бобовыми (горохом)</t>
  </si>
  <si>
    <t xml:space="preserve">Капуста тушеная </t>
  </si>
  <si>
    <t>55/М</t>
  </si>
  <si>
    <t>Салат из свеклы с соленым огурцом</t>
  </si>
  <si>
    <t>Суп Минестроне</t>
  </si>
  <si>
    <t>Сельдь с картофелем</t>
  </si>
  <si>
    <t>20/М</t>
  </si>
  <si>
    <t>Салат из свежих огурцов</t>
  </si>
  <si>
    <t>101/М</t>
  </si>
  <si>
    <t>Суп картофельный с рисом со сметаной, 200/5</t>
  </si>
  <si>
    <t xml:space="preserve">Макароны отварные </t>
  </si>
  <si>
    <t>40/М</t>
  </si>
  <si>
    <t>Салат картофельный с морковью и зеленым горошком</t>
  </si>
  <si>
    <t>88/М</t>
  </si>
  <si>
    <t>Щи из капусты с картофелем и сметаной, 200/5</t>
  </si>
  <si>
    <t>Шницель из говядины и мяса птицы</t>
  </si>
  <si>
    <t>Компот из яблок и вишни, 200/11</t>
  </si>
  <si>
    <t>96/М</t>
  </si>
  <si>
    <t>Рассольник ленинградский со сметаной, 200/5</t>
  </si>
  <si>
    <t xml:space="preserve">Каша гречневая рассыпчатая </t>
  </si>
  <si>
    <t>388/М</t>
  </si>
  <si>
    <t>Напиток из шиповника, 200/11</t>
  </si>
  <si>
    <t>67/М</t>
  </si>
  <si>
    <t>Винегрет овощной</t>
  </si>
  <si>
    <t>32/К</t>
  </si>
  <si>
    <t>Салат из белокочанной капусты с огурцами</t>
  </si>
  <si>
    <t>Суп картофельный с рисом со сметаной</t>
  </si>
  <si>
    <t>392/М</t>
  </si>
  <si>
    <t>Пельмени мясные отварные с маслом сливочным, 200/5</t>
  </si>
  <si>
    <t>50/М</t>
  </si>
  <si>
    <t>Салат из свеклы с сыром</t>
  </si>
  <si>
    <t xml:space="preserve">Шницель из говядины и мяса птицы с маслом сливочным, 90/5                                            </t>
  </si>
  <si>
    <t>Котлеты из говядины с маслом сливочным, 90/5</t>
  </si>
  <si>
    <t>23/М</t>
  </si>
  <si>
    <t>Салат из белокочанной капусты с кукурузой</t>
  </si>
  <si>
    <t>116/М</t>
  </si>
  <si>
    <t>Суп с рисом с томатом</t>
  </si>
  <si>
    <t>Куры запеченные</t>
  </si>
  <si>
    <t>49/М</t>
  </si>
  <si>
    <t>Салат витаминный /2 вариант/</t>
  </si>
  <si>
    <t xml:space="preserve">Котлета из мяса и печени с сливочным маслом, 90/5                                        </t>
  </si>
  <si>
    <t xml:space="preserve">Рис припущенный с овощами                                            </t>
  </si>
  <si>
    <t>Котлета Морячок с маслом сливочным , 90/5</t>
  </si>
  <si>
    <t>Итого за: Обед</t>
  </si>
  <si>
    <t>Неделя 1</t>
  </si>
  <si>
    <t xml:space="preserve">Себестоимость рациона  20-ти дневного основного меню (организованного питания) для  общеобразовательных учреждений 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</si>
  <si>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</si>
  <si>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</si>
  <si>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</si>
  <si>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</si>
  <si>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</si>
  <si>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Запеканка из творога</t>
  </si>
  <si>
    <t>Соус вишневый</t>
  </si>
  <si>
    <t>Чай с сахаром и лимоном</t>
  </si>
  <si>
    <t>Напиток кофейный на молоке</t>
  </si>
  <si>
    <t>Чай с сахаром</t>
  </si>
  <si>
    <t>Какао на молоке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</si>
  <si>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</si>
  <si>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</si>
  <si>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</si>
  <si>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</si>
  <si>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</si>
  <si>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Борщ из капусты с картофелем и сметаной</t>
  </si>
  <si>
    <t>Рассольник домашний со сметаной</t>
  </si>
  <si>
    <t>Компот из вишни</t>
  </si>
  <si>
    <t>Компот из сухофруктов</t>
  </si>
  <si>
    <t>Компот из свежих яблок</t>
  </si>
  <si>
    <t>Неделя 2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</si>
  <si>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</si>
  <si>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</si>
  <si>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</si>
  <si>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</si>
  <si>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</si>
  <si>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Котлета Морячок</t>
  </si>
  <si>
    <t>Молоко сгущенное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</si>
  <si>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</si>
  <si>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</si>
  <si>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</si>
  <si>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</si>
  <si>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</si>
  <si>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Щи из капусты с картофелем и сметаной</t>
  </si>
  <si>
    <t>Рассольник ленинградский со сметаной</t>
  </si>
  <si>
    <t>Компот из яблок и вишни</t>
  </si>
  <si>
    <t>Напиток из шиповника</t>
  </si>
  <si>
    <t>Неделя 3</t>
  </si>
  <si>
    <t>Понедельник-3 Завтрак</t>
  </si>
  <si>
    <t>Вторник-3 Завтрак</t>
  </si>
  <si>
    <t>Среда-3 Завтрак</t>
  </si>
  <si>
    <t>Четверг-3 Завтрак</t>
  </si>
  <si>
    <t>Пятница-3 Завтрак</t>
  </si>
  <si>
    <t>Соус вишневый,</t>
  </si>
  <si>
    <t>Понедельник-3 Обед</t>
  </si>
  <si>
    <t>Вторник-3 Обед</t>
  </si>
  <si>
    <t>Среда-3 Обед</t>
  </si>
  <si>
    <t>Четверг-3 Обед</t>
  </si>
  <si>
    <t>Пятница-3 Обед</t>
  </si>
  <si>
    <t>Пельмени мясные отварные</t>
  </si>
  <si>
    <t>Неделя 4</t>
  </si>
  <si>
    <t>Понедельник-4 Завтрак</t>
  </si>
  <si>
    <t>Вторник-4 Завтрак</t>
  </si>
  <si>
    <t>Среда-4 Завтрак</t>
  </si>
  <si>
    <t>Четверг-4 Завтрак</t>
  </si>
  <si>
    <t>Пятница-4 Завтрак</t>
  </si>
  <si>
    <t>Понедельник-4 Обед</t>
  </si>
  <si>
    <t>Вторник-4 Обед</t>
  </si>
  <si>
    <t>Среда-4 Обед</t>
  </si>
  <si>
    <t>Четверг-4 Обед</t>
  </si>
  <si>
    <t>Пятница-4 Обед</t>
  </si>
  <si>
    <t>Котлета из мяса и печени</t>
  </si>
  <si>
    <t>174/М</t>
  </si>
  <si>
    <t>Фрукт по сезону (яблоки)</t>
  </si>
  <si>
    <t>Фрукт по сезону (груши)</t>
  </si>
  <si>
    <t>Фрукт по сезону (бананы)</t>
  </si>
  <si>
    <t>Примеры допустимых замен при применении типового меню</t>
  </si>
  <si>
    <t>Наименование типа блюда</t>
  </si>
  <si>
    <t>Выход не менее, г</t>
  </si>
  <si>
    <t>Пример допустимых замен блюд</t>
  </si>
  <si>
    <t>Каши (супы) молочные, в том числе с фруктами свежими или сушеными</t>
  </si>
  <si>
    <t>Каша молочная манная</t>
  </si>
  <si>
    <t>Каша пшенная молочная</t>
  </si>
  <si>
    <t>Каша пшеничная молочная</t>
  </si>
  <si>
    <t>Каша рисовая молочная</t>
  </si>
  <si>
    <t>Каша овсяная молочная</t>
  </si>
  <si>
    <t>Каша гречневая молочная</t>
  </si>
  <si>
    <t>Каша из смеси круп молочная</t>
  </si>
  <si>
    <t>Хлопья кукурузные, пшеничные с молоком</t>
  </si>
  <si>
    <t>Мюсли с молоком</t>
  </si>
  <si>
    <t>Суп молочный с макаронными изделиями</t>
  </si>
  <si>
    <t>Блюда из творога, в том числе с поливкой, соусом</t>
  </si>
  <si>
    <t>Запеканка творожная с соусом</t>
  </si>
  <si>
    <t>Запеканка рисовая с творогом и изюмом с соусом</t>
  </si>
  <si>
    <t>Сырники из творога с соусом</t>
  </si>
  <si>
    <t>Пудинг из творога (запеченный) с соусом</t>
  </si>
  <si>
    <t>Вареники с творогом отварные с соусом</t>
  </si>
  <si>
    <t>Вареники ленивые с соусом</t>
  </si>
  <si>
    <t>Запеканка творожено - морковная с соусом</t>
  </si>
  <si>
    <t>Блюда из яиц, в том числе с сыром, картофелем, овощами</t>
  </si>
  <si>
    <t>Омлет натуральный</t>
  </si>
  <si>
    <t>Фритатта с картофелем и сыром</t>
  </si>
  <si>
    <t>Омлет с сыром</t>
  </si>
  <si>
    <t>Омлет со шпинатом</t>
  </si>
  <si>
    <t>Омлет с картофелем</t>
  </si>
  <si>
    <t>Холодные закуски (салаты, винегреты, икра овощная)</t>
  </si>
  <si>
    <t>Салат из моркови с сыром</t>
  </si>
  <si>
    <t>Салат из свеклы с черносливом</t>
  </si>
  <si>
    <t>Салат Витаминный /1 вариант/</t>
  </si>
  <si>
    <t>Салат Витаминный /2 вариант/</t>
  </si>
  <si>
    <t>Салат из овощей с кукурузой</t>
  </si>
  <si>
    <t>Салат овощной с яблоками</t>
  </si>
  <si>
    <t>Салат картофельный с солеными огурцами и зеленым горошком</t>
  </si>
  <si>
    <t>Салат из морской капусты с овощами</t>
  </si>
  <si>
    <t>Салат из морской капусты</t>
  </si>
  <si>
    <t>Винегрет овощной с морской капустой</t>
  </si>
  <si>
    <t>Салат из свежих помидоров и огурцов</t>
  </si>
  <si>
    <t>Салат из свежих помидоров и перца сладкого</t>
  </si>
  <si>
    <t>Икра свекольная</t>
  </si>
  <si>
    <t>Икра кабачковая</t>
  </si>
  <si>
    <t>Помидоры свежие порционные</t>
  </si>
  <si>
    <t>Огурцы свежие порционные</t>
  </si>
  <si>
    <t>Огурцы соленые порционные</t>
  </si>
  <si>
    <t>Супы картофельные с крупами, бобовыми, макаронными изделиями, овощами, рассольники</t>
  </si>
  <si>
    <t>Суп картофельный с мясными фрикадельками</t>
  </si>
  <si>
    <t>Щи, борщи</t>
  </si>
  <si>
    <t>Блюда из мяса птицы (порционные и мелкопорционные) в том числе с соусом</t>
  </si>
  <si>
    <t>Куриное филе тушеное в сметанном соусе</t>
  </si>
  <si>
    <t>Гуляш из курицы</t>
  </si>
  <si>
    <t>Курица в сырном соусе</t>
  </si>
  <si>
    <t>Куриное филе запеченное</t>
  </si>
  <si>
    <t>Куры отварные</t>
  </si>
  <si>
    <t>Наггетсы курные</t>
  </si>
  <si>
    <t>Гуляш из индейки</t>
  </si>
  <si>
    <t>Блюда из мяса птицы (рубленные), в том числе с соусом</t>
  </si>
  <si>
    <t>Котлеты, биточки, шницели из куриного филе</t>
  </si>
  <si>
    <t>Суфле из отварной птицы</t>
  </si>
  <si>
    <t>Фрикадельки куриные</t>
  </si>
  <si>
    <t>Биточки куриные</t>
  </si>
  <si>
    <t>Фрикадельки из филе индейки</t>
  </si>
  <si>
    <t>Котлеты, биточки, шницели из филе индейки</t>
  </si>
  <si>
    <t xml:space="preserve">Блюда из мяса птицы с крупами, овощами, картофелем </t>
  </si>
  <si>
    <t>Жаркое с курицей</t>
  </si>
  <si>
    <t>Блюда из мяса (порционные и м и мелкопорционные) в том числе с соусом</t>
  </si>
  <si>
    <t>Азу</t>
  </si>
  <si>
    <t>Говядина тушеная в кисло-сладком соусе</t>
  </si>
  <si>
    <t>Мясо тушеное (свинина)</t>
  </si>
  <si>
    <t>Говядина тушеная в сметане</t>
  </si>
  <si>
    <t>Блюда из мяса (рубленные), в том числе с соусом</t>
  </si>
  <si>
    <t>Тефтели мясные</t>
  </si>
  <si>
    <t>Зразы мясные</t>
  </si>
  <si>
    <t>Котлеты, биточки, шницели из мяса</t>
  </si>
  <si>
    <t xml:space="preserve">Блюда из мяса с крупами, овощами, картофелем </t>
  </si>
  <si>
    <t>Плов из отварной говдяны</t>
  </si>
  <si>
    <t>Жаркое по домашнему</t>
  </si>
  <si>
    <t>Запеканка картофельная с мясом и субпродуктами</t>
  </si>
  <si>
    <t>Голубцы с мясом и рисом</t>
  </si>
  <si>
    <t>Пельмени</t>
  </si>
  <si>
    <t>Макаронник к мясом</t>
  </si>
  <si>
    <t>Котлеты, биточки, шницели из рыбы</t>
  </si>
  <si>
    <t>Тефтели рыбные</t>
  </si>
  <si>
    <t>Фрикадельки рыбные (горбуша)</t>
  </si>
  <si>
    <t>Суфле рыбное</t>
  </si>
  <si>
    <t>Рыба (филе) запеченная в сметанном соусе</t>
  </si>
  <si>
    <t>Поджарка из рыбы (горбуша)</t>
  </si>
  <si>
    <t>Рыба (горбуша), запеченная под молочным соусом</t>
  </si>
  <si>
    <t>Стрипсы из рыбы</t>
  </si>
  <si>
    <t>Рыба, тушеная в томате с овощами</t>
  </si>
  <si>
    <t>Рыба (филе) запеченая</t>
  </si>
  <si>
    <t xml:space="preserve">Рыба (филе) припущенная </t>
  </si>
  <si>
    <t>Гарниры из круп, бобовых и макаронных изделий</t>
  </si>
  <si>
    <t>Рис отварной</t>
  </si>
  <si>
    <t>Каша пшеничная рассыпчатая</t>
  </si>
  <si>
    <t>Каша перловая с овощами</t>
  </si>
  <si>
    <t>Макаронные изделия отварные</t>
  </si>
  <si>
    <t>Макароны, запеченные с сыром</t>
  </si>
  <si>
    <t>Макароны с томатом</t>
  </si>
  <si>
    <t>Пюре из бобовых</t>
  </si>
  <si>
    <t>Гарниры из картофеля, в том числе с подгарнировкой из свежих овощей, салатов</t>
  </si>
  <si>
    <t>Картофель отварной с зеленью</t>
  </si>
  <si>
    <t>Картофель, тушеный с луком</t>
  </si>
  <si>
    <t>Картофельное пюре</t>
  </si>
  <si>
    <t>Картофель и овощи, тушеные в соусе</t>
  </si>
  <si>
    <t>Котлеты картофельные</t>
  </si>
  <si>
    <t>Гарниры из овощей</t>
  </si>
  <si>
    <t>Рагу овощное</t>
  </si>
  <si>
    <t>Брокколи отварная</t>
  </si>
  <si>
    <t>Кабачки (тыква) тушеные в сметане</t>
  </si>
  <si>
    <t>Овощи припущенные с маслом</t>
  </si>
  <si>
    <t>Напитки горячие молокосодержащие</t>
  </si>
  <si>
    <t>Какао</t>
  </si>
  <si>
    <t>Кофейный напиток злаковый (ячменный)</t>
  </si>
  <si>
    <t>Кофейный напиток с цикорием</t>
  </si>
  <si>
    <t>Молоко кипяченое</t>
  </si>
  <si>
    <t>Чай с молоком</t>
  </si>
  <si>
    <t xml:space="preserve">Напитки горячие </t>
  </si>
  <si>
    <t>Чай фруктово-ягодный</t>
  </si>
  <si>
    <t>Чай с вареньем</t>
  </si>
  <si>
    <t>Напиток из шиповника с изюмом</t>
  </si>
  <si>
    <t>Компоты (напитки, кисели) из свежих фруктов или ягод, сухофруктов</t>
  </si>
  <si>
    <t>Компот из ягод свежезамороженных</t>
  </si>
  <si>
    <t xml:space="preserve">Компот из свежих плодов </t>
  </si>
  <si>
    <t>Кисель ягодный</t>
  </si>
  <si>
    <t>Морс из ягод свежезамороженных</t>
  </si>
  <si>
    <t>Сок фруктовый</t>
  </si>
  <si>
    <t>Сок овощной</t>
  </si>
  <si>
    <t>Нектар фруктовый</t>
  </si>
  <si>
    <t>Хлеб из пшеничной муки, ржаной муки, хлеб ржано-пшеничный</t>
  </si>
  <si>
    <t>Хлеб ржано-пшеничный бездрожжевой на молочной закваске</t>
  </si>
  <si>
    <t>Хлеб пшеничный йодированный</t>
  </si>
  <si>
    <t>Хлеб ржаной йодированный</t>
  </si>
  <si>
    <t>Хлеб ржано-пшеничный йодированный</t>
  </si>
  <si>
    <t>Булочка с кунжутом</t>
  </si>
  <si>
    <t>Булочка с маком</t>
  </si>
  <si>
    <t>Булочка с орехами</t>
  </si>
  <si>
    <t>Булочка с добавлением овощного пюре</t>
  </si>
  <si>
    <t>Батон йодированный с кунжутом</t>
  </si>
  <si>
    <t>Батон йодированный</t>
  </si>
  <si>
    <t>Апельсин</t>
  </si>
  <si>
    <t>Мандарин</t>
  </si>
  <si>
    <t>Киви</t>
  </si>
  <si>
    <t>Порционное блюдо</t>
  </si>
  <si>
    <t>Яйцо вареное</t>
  </si>
  <si>
    <t>Каша вязкая молочная овсяная с ягодами</t>
  </si>
  <si>
    <t>Суп молочный с крупой</t>
  </si>
  <si>
    <t>Фритатта с помидорами</t>
  </si>
  <si>
    <t>Фритатта со шпинатом</t>
  </si>
  <si>
    <t>Салат из свежих помидоров</t>
  </si>
  <si>
    <t>Салат из цветной капусты, помидоров и зелени</t>
  </si>
  <si>
    <t>Салат из свеклы с зеленым горошком</t>
  </si>
  <si>
    <t>Салат картофельный с морковью и зеленым  горошком</t>
  </si>
  <si>
    <t>Рассольник Ленинградский с крупой</t>
  </si>
  <si>
    <t xml:space="preserve">Суп картофельный с крупами </t>
  </si>
  <si>
    <t xml:space="preserve">Суп Крестьянский с крупами </t>
  </si>
  <si>
    <t xml:space="preserve">Суп картофельный с макаронами </t>
  </si>
  <si>
    <t xml:space="preserve">Рассольник домашний </t>
  </si>
  <si>
    <t xml:space="preserve">Суп из овощей </t>
  </si>
  <si>
    <t xml:space="preserve">Суп картофельный с клецками </t>
  </si>
  <si>
    <t xml:space="preserve">Суп картофельный с бобовыми </t>
  </si>
  <si>
    <t xml:space="preserve">Борщ из свежей капусты  с картофелем </t>
  </si>
  <si>
    <t>Борщ</t>
  </si>
  <si>
    <t>Борщ с картофелем</t>
  </si>
  <si>
    <t>Щи из свежей капусты</t>
  </si>
  <si>
    <t xml:space="preserve">Щи зеленые </t>
  </si>
  <si>
    <t>Щи из квашеной капусты</t>
  </si>
  <si>
    <t>Суп с крупой и томатом</t>
  </si>
  <si>
    <t>Суп с макаронными изделиями</t>
  </si>
  <si>
    <t>Борщ с фасолью и картофелем</t>
  </si>
  <si>
    <t>Курица, тушеная с овощами</t>
  </si>
  <si>
    <t>Котлеты куриные</t>
  </si>
  <si>
    <t>Плов из мяса птицы (курица, индейка)</t>
  </si>
  <si>
    <t>Рагу из мяса птицы (курица, индейка)</t>
  </si>
  <si>
    <t xml:space="preserve">Гуляш </t>
  </si>
  <si>
    <t>Бефстроганов</t>
  </si>
  <si>
    <t>Фрикадельки мясные</t>
  </si>
  <si>
    <t>Котлета морячок</t>
  </si>
  <si>
    <t>Блюда из рыбы, в том числе с соусом</t>
  </si>
  <si>
    <t>200/11</t>
  </si>
  <si>
    <t>Фрукты по сезону</t>
  </si>
  <si>
    <t>Слива</t>
  </si>
  <si>
    <t>Королек</t>
  </si>
  <si>
    <t>Запеканка из творога с молоком сгущенным, 130/20</t>
  </si>
  <si>
    <t>Запеканка из творога с молоком сгущенным 130/20</t>
  </si>
  <si>
    <t>128/М</t>
  </si>
  <si>
    <t>Рыба запеченная с маслом сливочным, 90/5</t>
  </si>
  <si>
    <t>Рыба запеченная</t>
  </si>
  <si>
    <t>232/М</t>
  </si>
  <si>
    <t>весенний</t>
  </si>
  <si>
    <t>веснний</t>
  </si>
  <si>
    <t>Подгарнировка из зеленого горошка</t>
  </si>
  <si>
    <t>Салат из квашеной капусты со свеклой</t>
  </si>
  <si>
    <t>59/К</t>
  </si>
  <si>
    <t>Салат из отварной моркови с сыром</t>
  </si>
  <si>
    <t xml:space="preserve"> Салат картофельный с кукурузой и морковью</t>
  </si>
  <si>
    <t>Салат из картофеля, кукурузы консервированной, огурца соленого и моркови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</si>
</sst>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&quot;%&quot;"/>
    <numFmt numFmtId="166" formatCode="_-* #,##0.00\ _₽_-;\-* #,##0.00\ _₽_-;_-* \-??\ _₽_-;_-@_-"/>
  </numFmts>
  <fonts count="24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1">
    <xf numFmtId="0" fontId="0" fillId="0" borderId="0">
      <alignment horizontal="left" vertical="top"/>
    </xf>
    <xf numFmtId="0" fontId="11" fillId="0" borderId="0"/>
    <xf numFmtId="0" fontId="6" fillId="0" borderId="0"/>
    <xf numFmtId="0" fontId="12" fillId="0" borderId="0"/>
    <xf numFmtId="0" fontId="11" fillId="0" borderId="0"/>
    <xf numFmtId="0" fontId="12" fillId="0" borderId="0"/>
    <xf numFmtId="0" fontId="13" fillId="0" borderId="0"/>
    <xf numFmtId="0" fontId="11" fillId="0" borderId="0"/>
    <xf numFmtId="0" fontId="10" fillId="0" borderId="0"/>
    <xf numFmtId="0" fontId="8" fillId="0" borderId="0"/>
    <xf numFmtId="0" fontId="6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9" fontId="8" fillId="0" borderId="0" applyBorder="0" applyProtection="0"/>
    <xf numFmtId="9" fontId="9" fillId="0" borderId="0" applyBorder="0" applyProtection="0"/>
    <xf numFmtId="0" fontId="6" fillId="0" borderId="0"/>
    <xf numFmtId="9" fontId="8" fillId="0" borderId="0" applyBorder="0" applyProtection="0"/>
    <xf numFmtId="9" fontId="11" fillId="0" borderId="0" applyFont="0" applyFill="0" applyBorder="0" applyAlignment="0" applyProtection="0"/>
    <xf numFmtId="166" fontId="12" fillId="0" borderId="0" applyBorder="0" applyProtection="0"/>
    <xf numFmtId="9" fontId="3" fillId="0" borderId="0" applyFont="0" applyFill="0" applyBorder="0" applyAlignment="0" applyProtection="0"/>
    <xf numFmtId="0" fontId="14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10" fillId="0" borderId="0">
      <alignment horizontal="left" vertical="top"/>
    </xf>
    <xf numFmtId="9" fontId="8" fillId="0" borderId="0" applyBorder="0" applyProtection="0"/>
    <xf numFmtId="0" fontId="7" fillId="0" borderId="0"/>
    <xf numFmtId="0" fontId="7" fillId="0" borderId="0"/>
  </cellStyleXfs>
  <cellXfs count="210">
    <xf numFmtId="0" fontId="0" fillId="0" borderId="0" xfId="0" applyNumberFormat="1" applyFont="1" applyAlignment="1">
      <alignment horizontal="left" vertical="top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/>
    <xf numFmtId="1" fontId="5" fillId="2" borderId="3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/>
    <xf numFmtId="0" fontId="4" fillId="2" borderId="0" xfId="0" applyNumberFormat="1" applyFont="1" applyFill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2" fontId="5" fillId="2" borderId="0" xfId="0" applyNumberFormat="1" applyFont="1" applyFill="1" applyAlignment="1"/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/>
    </xf>
    <xf numFmtId="0" fontId="4" fillId="2" borderId="3" xfId="0" applyNumberFormat="1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left" vertical="center" wrapText="1"/>
    </xf>
    <xf numFmtId="0" fontId="4" fillId="2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/>
    <xf numFmtId="0" fontId="18" fillId="0" borderId="0" xfId="0" applyNumberFormat="1" applyFont="1" applyFill="1" applyAlignment="1">
      <alignment vertical="center" wrapText="1"/>
    </xf>
    <xf numFmtId="1" fontId="15" fillId="0" borderId="3" xfId="0" applyNumberFormat="1" applyFont="1" applyFill="1" applyBorder="1" applyAlignment="1">
      <alignment horizontal="right"/>
    </xf>
    <xf numFmtId="3" fontId="15" fillId="0" borderId="3" xfId="0" applyNumberFormat="1" applyFont="1" applyFill="1" applyBorder="1" applyAlignment="1">
      <alignment horizontal="right"/>
    </xf>
    <xf numFmtId="0" fontId="15" fillId="0" borderId="0" xfId="0" applyNumberFormat="1" applyFont="1" applyFill="1" applyAlignment="1"/>
    <xf numFmtId="0" fontId="15" fillId="0" borderId="0" xfId="14" applyFont="1" applyFill="1"/>
    <xf numFmtId="0" fontId="15" fillId="0" borderId="1" xfId="14" applyNumberFormat="1" applyFont="1" applyFill="1" applyBorder="1" applyAlignment="1">
      <alignment horizontal="center" vertical="center"/>
    </xf>
    <xf numFmtId="0" fontId="15" fillId="0" borderId="0" xfId="14" applyFont="1" applyFill="1" applyAlignment="1">
      <alignment vertical="center"/>
    </xf>
    <xf numFmtId="0" fontId="19" fillId="3" borderId="0" xfId="0" applyNumberFormat="1" applyFont="1" applyFill="1" applyAlignment="1"/>
    <xf numFmtId="0" fontId="20" fillId="3" borderId="0" xfId="0" applyNumberFormat="1" applyFont="1" applyFill="1" applyAlignment="1">
      <alignment horizontal="right"/>
    </xf>
    <xf numFmtId="0" fontId="19" fillId="3" borderId="0" xfId="0" applyNumberFormat="1" applyFont="1" applyFill="1" applyAlignment="1">
      <alignment vertical="center" wrapText="1"/>
    </xf>
    <xf numFmtId="2" fontId="15" fillId="0" borderId="1" xfId="24" applyNumberFormat="1" applyFont="1" applyFill="1" applyBorder="1" applyAlignment="1">
      <alignment horizontal="right" vertical="top"/>
    </xf>
    <xf numFmtId="2" fontId="18" fillId="0" borderId="1" xfId="24" applyNumberFormat="1" applyFont="1" applyFill="1" applyBorder="1" applyAlignment="1">
      <alignment horizontal="right" vertical="top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Alignment="1">
      <alignment wrapText="1"/>
    </xf>
    <xf numFmtId="0" fontId="18" fillId="3" borderId="0" xfId="0" applyNumberFormat="1" applyFont="1" applyFill="1" applyAlignment="1">
      <alignment horizontal="right" vertical="center"/>
    </xf>
    <xf numFmtId="0" fontId="15" fillId="3" borderId="0" xfId="0" applyNumberFormat="1" applyFont="1" applyFill="1" applyAlignment="1">
      <alignment vertical="center" wrapText="1"/>
    </xf>
    <xf numFmtId="0" fontId="18" fillId="3" borderId="0" xfId="0" applyNumberFormat="1" applyFont="1" applyFill="1" applyAlignment="1">
      <alignment horizontal="right" vertical="center" wrapText="1"/>
    </xf>
    <xf numFmtId="0" fontId="15" fillId="3" borderId="0" xfId="0" applyNumberFormat="1" applyFont="1" applyFill="1" applyAlignment="1"/>
    <xf numFmtId="0" fontId="15" fillId="3" borderId="0" xfId="0" applyNumberFormat="1" applyFont="1" applyFill="1" applyAlignment="1">
      <alignment horizontal="left" vertical="center"/>
    </xf>
    <xf numFmtId="0" fontId="15" fillId="3" borderId="0" xfId="0" applyNumberFormat="1" applyFont="1" applyFill="1" applyAlignment="1">
      <alignment horizontal="center" vertical="center"/>
    </xf>
    <xf numFmtId="0" fontId="15" fillId="3" borderId="0" xfId="0" applyNumberFormat="1" applyFont="1" applyFill="1" applyAlignment="1">
      <alignment vertical="center"/>
    </xf>
    <xf numFmtId="1" fontId="15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wrapText="1"/>
    </xf>
    <xf numFmtId="0" fontId="18" fillId="0" borderId="0" xfId="0" applyNumberFormat="1" applyFont="1" applyFill="1" applyAlignment="1">
      <alignment horizontal="right" vertical="center"/>
    </xf>
    <xf numFmtId="0" fontId="15" fillId="0" borderId="0" xfId="0" applyNumberFormat="1" applyFont="1" applyFill="1" applyAlignment="1">
      <alignment vertical="center" wrapText="1"/>
    </xf>
    <xf numFmtId="0" fontId="18" fillId="0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horizontal="left"/>
    </xf>
    <xf numFmtId="0" fontId="16" fillId="4" borderId="0" xfId="0" applyFont="1" applyFill="1" applyAlignment="1"/>
    <xf numFmtId="0" fontId="16" fillId="0" borderId="0" xfId="0" applyFont="1" applyAlignment="1">
      <alignment horizontal="right"/>
    </xf>
    <xf numFmtId="0" fontId="19" fillId="0" borderId="0" xfId="0" applyFont="1" applyAlignment="1"/>
    <xf numFmtId="0" fontId="22" fillId="3" borderId="13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2" fontId="23" fillId="3" borderId="1" xfId="0" applyNumberFormat="1" applyFont="1" applyFill="1" applyBorder="1" applyAlignment="1">
      <alignment horizontal="center" vertical="center" wrapText="1"/>
    </xf>
    <xf numFmtId="0" fontId="15" fillId="3" borderId="1" xfId="25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19" fillId="0" borderId="0" xfId="26" applyFont="1" applyAlignment="1">
      <alignment vertical="center"/>
    </xf>
    <xf numFmtId="0" fontId="20" fillId="0" borderId="0" xfId="26" applyFont="1" applyAlignment="1">
      <alignment horizontal="right" vertical="center"/>
    </xf>
    <xf numFmtId="0" fontId="19" fillId="0" borderId="0" xfId="26" applyFont="1"/>
    <xf numFmtId="0" fontId="16" fillId="0" borderId="0" xfId="27" applyNumberFormat="1" applyFont="1" applyAlignment="1">
      <alignment horizontal="left" vertical="center"/>
    </xf>
    <xf numFmtId="0" fontId="20" fillId="0" borderId="16" xfId="26" applyFont="1" applyBorder="1" applyAlignment="1">
      <alignment horizontal="center" vertical="center" wrapText="1"/>
    </xf>
    <xf numFmtId="0" fontId="20" fillId="0" borderId="17" xfId="26" applyFont="1" applyBorder="1" applyAlignment="1">
      <alignment horizontal="center" vertical="center" wrapText="1"/>
    </xf>
    <xf numFmtId="0" fontId="19" fillId="0" borderId="18" xfId="26" applyFont="1" applyBorder="1" applyAlignment="1">
      <alignment vertical="center" wrapText="1"/>
    </xf>
    <xf numFmtId="0" fontId="16" fillId="0" borderId="0" xfId="0" applyFont="1" applyAlignment="1"/>
    <xf numFmtId="1" fontId="15" fillId="0" borderId="1" xfId="25" applyNumberFormat="1" applyFont="1" applyBorder="1" applyAlignment="1">
      <alignment horizontal="center" vertical="center"/>
    </xf>
    <xf numFmtId="2" fontId="15" fillId="0" borderId="1" xfId="25" applyNumberFormat="1" applyFont="1" applyBorder="1" applyAlignment="1">
      <alignment horizontal="center" vertical="center"/>
    </xf>
    <xf numFmtId="164" fontId="15" fillId="0" borderId="1" xfId="25" applyNumberFormat="1" applyFont="1" applyBorder="1" applyAlignment="1">
      <alignment horizontal="center" vertical="center"/>
    </xf>
    <xf numFmtId="1" fontId="18" fillId="0" borderId="1" xfId="25" applyNumberFormat="1" applyFont="1" applyBorder="1" applyAlignment="1">
      <alignment horizontal="center"/>
    </xf>
    <xf numFmtId="2" fontId="15" fillId="0" borderId="1" xfId="25" applyNumberFormat="1" applyFont="1" applyBorder="1" applyAlignment="1">
      <alignment horizontal="center" vertical="top"/>
    </xf>
    <xf numFmtId="1" fontId="15" fillId="0" borderId="1" xfId="25" applyNumberFormat="1" applyFont="1" applyBorder="1" applyAlignment="1">
      <alignment horizontal="center" vertical="top"/>
    </xf>
    <xf numFmtId="164" fontId="15" fillId="0" borderId="1" xfId="25" applyNumberFormat="1" applyFont="1" applyBorder="1" applyAlignment="1">
      <alignment horizontal="center" vertical="top"/>
    </xf>
    <xf numFmtId="2" fontId="18" fillId="0" borderId="1" xfId="25" applyNumberFormat="1" applyFont="1" applyBorder="1" applyAlignment="1">
      <alignment horizontal="center" vertical="top"/>
    </xf>
    <xf numFmtId="1" fontId="18" fillId="0" borderId="1" xfId="25" applyNumberFormat="1" applyFont="1" applyBorder="1" applyAlignment="1">
      <alignment horizontal="center" vertical="center"/>
    </xf>
    <xf numFmtId="2" fontId="18" fillId="0" borderId="1" xfId="25" applyNumberFormat="1" applyFont="1" applyBorder="1" applyAlignment="1">
      <alignment horizontal="center" vertical="center"/>
    </xf>
    <xf numFmtId="3" fontId="15" fillId="0" borderId="1" xfId="25" applyNumberFormat="1" applyFont="1" applyFill="1" applyBorder="1" applyAlignment="1">
      <alignment horizontal="center" vertical="center"/>
    </xf>
    <xf numFmtId="2" fontId="15" fillId="0" borderId="18" xfId="25" applyNumberFormat="1" applyFont="1" applyFill="1" applyBorder="1" applyAlignment="1">
      <alignment horizontal="center" vertical="center" wrapText="1"/>
    </xf>
    <xf numFmtId="4" fontId="15" fillId="0" borderId="18" xfId="25" applyNumberFormat="1" applyFont="1" applyFill="1" applyBorder="1" applyAlignment="1">
      <alignment horizontal="center" vertical="center" wrapText="1"/>
    </xf>
    <xf numFmtId="1" fontId="15" fillId="0" borderId="1" xfId="25" applyNumberFormat="1" applyFont="1" applyFill="1" applyBorder="1" applyAlignment="1">
      <alignment horizontal="center" vertical="center"/>
    </xf>
    <xf numFmtId="0" fontId="15" fillId="0" borderId="1" xfId="25" applyNumberFormat="1" applyFont="1" applyFill="1" applyBorder="1" applyAlignment="1">
      <alignment horizontal="center" vertical="top"/>
    </xf>
    <xf numFmtId="165" fontId="15" fillId="0" borderId="18" xfId="25" applyNumberFormat="1" applyFont="1" applyFill="1" applyBorder="1" applyAlignment="1">
      <alignment horizontal="center"/>
    </xf>
    <xf numFmtId="2" fontId="18" fillId="0" borderId="1" xfId="29" applyNumberFormat="1" applyFont="1" applyBorder="1" applyAlignment="1">
      <alignment horizontal="center" vertical="top"/>
    </xf>
    <xf numFmtId="1" fontId="18" fillId="0" borderId="1" xfId="29" applyNumberFormat="1" applyFont="1" applyBorder="1" applyAlignment="1">
      <alignment horizontal="center"/>
    </xf>
    <xf numFmtId="1" fontId="15" fillId="0" borderId="1" xfId="29" applyNumberFormat="1" applyFont="1" applyBorder="1" applyAlignment="1">
      <alignment horizontal="center" vertical="top"/>
    </xf>
    <xf numFmtId="2" fontId="15" fillId="0" borderId="1" xfId="29" applyNumberFormat="1" applyFont="1" applyBorder="1" applyAlignment="1">
      <alignment horizontal="center" vertical="top"/>
    </xf>
    <xf numFmtId="164" fontId="15" fillId="0" borderId="1" xfId="29" applyNumberFormat="1" applyFont="1" applyBorder="1" applyAlignment="1">
      <alignment horizontal="center" vertical="top"/>
    </xf>
    <xf numFmtId="1" fontId="15" fillId="0" borderId="1" xfId="29" applyNumberFormat="1" applyFont="1" applyBorder="1" applyAlignment="1">
      <alignment horizontal="center" vertical="top"/>
    </xf>
    <xf numFmtId="2" fontId="15" fillId="0" borderId="1" xfId="29" applyNumberFormat="1" applyFont="1" applyBorder="1" applyAlignment="1">
      <alignment horizontal="center" vertical="top"/>
    </xf>
    <xf numFmtId="164" fontId="15" fillId="0" borderId="1" xfId="29" applyNumberFormat="1" applyFont="1" applyBorder="1" applyAlignment="1">
      <alignment horizontal="center" vertical="top"/>
    </xf>
    <xf numFmtId="3" fontId="15" fillId="0" borderId="1" xfId="25" applyNumberFormat="1" applyFont="1" applyFill="1" applyBorder="1" applyAlignment="1">
      <alignment horizontal="center" vertical="center"/>
    </xf>
    <xf numFmtId="2" fontId="15" fillId="0" borderId="18" xfId="25" applyNumberFormat="1" applyFont="1" applyFill="1" applyBorder="1" applyAlignment="1">
      <alignment horizontal="center" vertical="center" wrapText="1"/>
    </xf>
    <xf numFmtId="4" fontId="15" fillId="0" borderId="18" xfId="25" applyNumberFormat="1" applyFont="1" applyFill="1" applyBorder="1" applyAlignment="1">
      <alignment horizontal="center" vertical="center" wrapText="1"/>
    </xf>
    <xf numFmtId="1" fontId="15" fillId="0" borderId="1" xfId="25" applyNumberFormat="1" applyFont="1" applyFill="1" applyBorder="1" applyAlignment="1">
      <alignment horizontal="center" vertical="center"/>
    </xf>
    <xf numFmtId="0" fontId="15" fillId="0" borderId="1" xfId="25" applyNumberFormat="1" applyFont="1" applyFill="1" applyBorder="1" applyAlignment="1">
      <alignment horizontal="center" vertical="top"/>
    </xf>
    <xf numFmtId="165" fontId="15" fillId="0" borderId="18" xfId="25" applyNumberFormat="1" applyFont="1" applyFill="1" applyBorder="1" applyAlignment="1">
      <alignment horizontal="center"/>
    </xf>
    <xf numFmtId="0" fontId="15" fillId="0" borderId="1" xfId="14" applyNumberFormat="1" applyFont="1" applyFill="1" applyBorder="1" applyAlignment="1">
      <alignment horizontal="center" vertical="center" wrapText="1"/>
    </xf>
    <xf numFmtId="0" fontId="15" fillId="0" borderId="1" xfId="14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right" vertical="center" wrapText="1"/>
    </xf>
    <xf numFmtId="2" fontId="15" fillId="0" borderId="1" xfId="14" applyNumberFormat="1" applyFont="1" applyFill="1" applyBorder="1" applyAlignment="1">
      <alignment horizontal="center"/>
    </xf>
    <xf numFmtId="165" fontId="15" fillId="0" borderId="1" xfId="14" applyNumberFormat="1" applyFont="1" applyFill="1" applyBorder="1" applyAlignment="1">
      <alignment horizontal="right"/>
    </xf>
    <xf numFmtId="165" fontId="15" fillId="0" borderId="1" xfId="14" applyNumberFormat="1" applyFont="1" applyFill="1" applyBorder="1" applyAlignment="1">
      <alignment horizontal="center"/>
    </xf>
    <xf numFmtId="164" fontId="15" fillId="0" borderId="1" xfId="14" applyNumberFormat="1" applyFont="1" applyFill="1" applyBorder="1" applyAlignment="1">
      <alignment horizontal="center"/>
    </xf>
    <xf numFmtId="1" fontId="15" fillId="0" borderId="1" xfId="14" applyNumberFormat="1" applyFont="1" applyFill="1" applyBorder="1" applyAlignment="1">
      <alignment horizontal="center"/>
    </xf>
    <xf numFmtId="2" fontId="18" fillId="0" borderId="1" xfId="14" applyNumberFormat="1" applyFont="1" applyFill="1" applyBorder="1" applyAlignment="1">
      <alignment horizontal="center"/>
    </xf>
    <xf numFmtId="0" fontId="18" fillId="0" borderId="0" xfId="14" applyFont="1" applyFill="1"/>
    <xf numFmtId="165" fontId="18" fillId="0" borderId="1" xfId="14" applyNumberFormat="1" applyFont="1" applyFill="1" applyBorder="1" applyAlignment="1">
      <alignment horizontal="right"/>
    </xf>
    <xf numFmtId="165" fontId="18" fillId="0" borderId="1" xfId="14" applyNumberFormat="1" applyFont="1" applyFill="1" applyBorder="1" applyAlignment="1">
      <alignment horizontal="center"/>
    </xf>
    <xf numFmtId="2" fontId="15" fillId="0" borderId="1" xfId="30" applyNumberFormat="1" applyFont="1" applyFill="1" applyBorder="1" applyAlignment="1">
      <alignment horizontal="center"/>
    </xf>
    <xf numFmtId="0" fontId="15" fillId="0" borderId="0" xfId="30" applyFont="1" applyFill="1"/>
    <xf numFmtId="165" fontId="15" fillId="0" borderId="1" xfId="30" applyNumberFormat="1" applyFont="1" applyFill="1" applyBorder="1" applyAlignment="1">
      <alignment horizontal="right"/>
    </xf>
    <xf numFmtId="165" fontId="15" fillId="0" borderId="1" xfId="30" applyNumberFormat="1" applyFont="1" applyFill="1" applyBorder="1" applyAlignment="1">
      <alignment horizontal="center"/>
    </xf>
    <xf numFmtId="164" fontId="15" fillId="0" borderId="1" xfId="30" applyNumberFormat="1" applyFont="1" applyFill="1" applyBorder="1" applyAlignment="1">
      <alignment horizontal="center"/>
    </xf>
    <xf numFmtId="1" fontId="15" fillId="0" borderId="1" xfId="30" applyNumberFormat="1" applyFont="1" applyFill="1" applyBorder="1" applyAlignment="1">
      <alignment horizontal="center"/>
    </xf>
    <xf numFmtId="2" fontId="18" fillId="0" borderId="1" xfId="30" applyNumberFormat="1" applyFont="1" applyFill="1" applyBorder="1" applyAlignment="1">
      <alignment horizontal="center"/>
    </xf>
    <xf numFmtId="164" fontId="18" fillId="0" borderId="1" xfId="30" applyNumberFormat="1" applyFont="1" applyFill="1" applyBorder="1" applyAlignment="1">
      <alignment horizontal="center"/>
    </xf>
    <xf numFmtId="0" fontId="18" fillId="0" borderId="0" xfId="30" applyFont="1" applyFill="1"/>
    <xf numFmtId="165" fontId="18" fillId="0" borderId="1" xfId="30" applyNumberFormat="1" applyFont="1" applyFill="1" applyBorder="1" applyAlignment="1">
      <alignment horizontal="right"/>
    </xf>
    <xf numFmtId="165" fontId="18" fillId="0" borderId="1" xfId="30" applyNumberFormat="1" applyFont="1" applyFill="1" applyBorder="1" applyAlignment="1">
      <alignment horizontal="center"/>
    </xf>
    <xf numFmtId="0" fontId="15" fillId="0" borderId="0" xfId="0" applyNumberFormat="1" applyFont="1" applyFill="1" applyAlignment="1">
      <alignment vertical="center"/>
    </xf>
    <xf numFmtId="2" fontId="15" fillId="0" borderId="1" xfId="25" applyNumberFormat="1" applyFont="1" applyFill="1" applyBorder="1" applyAlignment="1">
      <alignment horizontal="center" vertical="center"/>
    </xf>
    <xf numFmtId="164" fontId="15" fillId="0" borderId="1" xfId="25" applyNumberFormat="1" applyFont="1" applyFill="1" applyBorder="1" applyAlignment="1">
      <alignment horizontal="center" vertical="center"/>
    </xf>
    <xf numFmtId="1" fontId="18" fillId="0" borderId="1" xfId="25" applyNumberFormat="1" applyFont="1" applyFill="1" applyBorder="1" applyAlignment="1">
      <alignment horizontal="center" vertical="center"/>
    </xf>
    <xf numFmtId="2" fontId="18" fillId="0" borderId="1" xfId="25" applyNumberFormat="1" applyFont="1" applyFill="1" applyBorder="1" applyAlignment="1">
      <alignment horizontal="center" vertical="center"/>
    </xf>
    <xf numFmtId="1" fontId="15" fillId="0" borderId="1" xfId="25" applyNumberFormat="1" applyFont="1" applyFill="1" applyBorder="1" applyAlignment="1">
      <alignment horizontal="center" vertical="top"/>
    </xf>
    <xf numFmtId="2" fontId="15" fillId="0" borderId="1" xfId="25" applyNumberFormat="1" applyFont="1" applyFill="1" applyBorder="1" applyAlignment="1">
      <alignment horizontal="center" vertical="top"/>
    </xf>
    <xf numFmtId="164" fontId="15" fillId="0" borderId="1" xfId="25" applyNumberFormat="1" applyFont="1" applyFill="1" applyBorder="1" applyAlignment="1">
      <alignment horizontal="center" vertical="top"/>
    </xf>
    <xf numFmtId="1" fontId="18" fillId="0" borderId="1" xfId="25" applyNumberFormat="1" applyFont="1" applyFill="1" applyBorder="1" applyAlignment="1">
      <alignment horizontal="center"/>
    </xf>
    <xf numFmtId="2" fontId="18" fillId="0" borderId="1" xfId="25" applyNumberFormat="1" applyFont="1" applyFill="1" applyBorder="1" applyAlignment="1">
      <alignment horizontal="center" vertical="top"/>
    </xf>
    <xf numFmtId="1" fontId="15" fillId="0" borderId="1" xfId="29" applyNumberFormat="1" applyFont="1" applyFill="1" applyBorder="1" applyAlignment="1">
      <alignment horizontal="center" vertical="top"/>
    </xf>
    <xf numFmtId="2" fontId="15" fillId="0" borderId="1" xfId="29" applyNumberFormat="1" applyFont="1" applyFill="1" applyBorder="1" applyAlignment="1">
      <alignment horizontal="center" vertical="top"/>
    </xf>
    <xf numFmtId="1" fontId="18" fillId="0" borderId="1" xfId="29" applyNumberFormat="1" applyFont="1" applyFill="1" applyBorder="1" applyAlignment="1">
      <alignment horizontal="center"/>
    </xf>
    <xf numFmtId="2" fontId="18" fillId="0" borderId="1" xfId="29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8" fillId="3" borderId="0" xfId="0" applyNumberFormat="1" applyFont="1" applyFill="1" applyAlignment="1">
      <alignment horizontal="right" vertical="center" wrapText="1"/>
    </xf>
    <xf numFmtId="0" fontId="18" fillId="3" borderId="0" xfId="0" applyNumberFormat="1" applyFont="1" applyFill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right" vertical="center"/>
    </xf>
    <xf numFmtId="0" fontId="15" fillId="0" borderId="10" xfId="0" applyNumberFormat="1" applyFont="1" applyFill="1" applyBorder="1" applyAlignment="1">
      <alignment horizontal="right" vertical="center"/>
    </xf>
    <xf numFmtId="0" fontId="15" fillId="0" borderId="1" xfId="0" applyNumberFormat="1" applyFont="1" applyFill="1" applyBorder="1" applyAlignment="1">
      <alignment horizontal="right" vertical="top"/>
    </xf>
    <xf numFmtId="0" fontId="18" fillId="0" borderId="1" xfId="0" applyFont="1" applyFill="1" applyBorder="1" applyAlignment="1"/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right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15" fillId="0" borderId="1" xfId="14" applyNumberFormat="1" applyFont="1" applyFill="1" applyBorder="1" applyAlignment="1">
      <alignment horizontal="center"/>
    </xf>
    <xf numFmtId="0" fontId="18" fillId="0" borderId="1" xfId="14" applyNumberFormat="1" applyFont="1" applyFill="1" applyBorder="1" applyAlignment="1">
      <alignment horizontal="center"/>
    </xf>
    <xf numFmtId="0" fontId="15" fillId="0" borderId="0" xfId="14" applyNumberFormat="1" applyFont="1" applyFill="1" applyAlignment="1">
      <alignment horizontal="center"/>
    </xf>
    <xf numFmtId="0" fontId="15" fillId="0" borderId="2" xfId="14" applyNumberFormat="1" applyFont="1" applyFill="1" applyBorder="1" applyAlignment="1">
      <alignment horizontal="center" vertical="center" wrapText="1"/>
    </xf>
    <xf numFmtId="0" fontId="15" fillId="0" borderId="11" xfId="14" applyNumberFormat="1" applyFont="1" applyFill="1" applyBorder="1" applyAlignment="1">
      <alignment horizontal="center" vertical="center" wrapText="1"/>
    </xf>
    <xf numFmtId="0" fontId="15" fillId="0" borderId="9" xfId="14" applyNumberFormat="1" applyFont="1" applyFill="1" applyBorder="1" applyAlignment="1">
      <alignment horizontal="center" vertical="center" wrapText="1"/>
    </xf>
    <xf numFmtId="0" fontId="15" fillId="0" borderId="12" xfId="14" applyNumberFormat="1" applyFont="1" applyFill="1" applyBorder="1" applyAlignment="1">
      <alignment horizontal="center" vertical="center" wrapText="1"/>
    </xf>
    <xf numFmtId="0" fontId="15" fillId="0" borderId="1" xfId="14" applyNumberFormat="1" applyFont="1" applyFill="1" applyBorder="1" applyAlignment="1">
      <alignment horizontal="center" vertical="center" wrapText="1"/>
    </xf>
    <xf numFmtId="0" fontId="15" fillId="0" borderId="10" xfId="14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Alignment="1">
      <alignment horizontal="right" vertical="center"/>
    </xf>
    <xf numFmtId="0" fontId="15" fillId="0" borderId="3" xfId="0" applyNumberFormat="1" applyFont="1" applyFill="1" applyBorder="1" applyAlignment="1"/>
    <xf numFmtId="0" fontId="15" fillId="0" borderId="5" xfId="0" applyNumberFormat="1" applyFont="1" applyFill="1" applyBorder="1" applyAlignment="1"/>
    <xf numFmtId="0" fontId="15" fillId="0" borderId="6" xfId="0" applyNumberFormat="1" applyFont="1" applyFill="1" applyBorder="1" applyAlignment="1"/>
    <xf numFmtId="0" fontId="22" fillId="3" borderId="14" xfId="0" applyFont="1" applyFill="1" applyBorder="1" applyAlignment="1">
      <alignment horizontal="center" vertical="center" wrapText="1"/>
    </xf>
    <xf numFmtId="0" fontId="18" fillId="0" borderId="1" xfId="24" applyNumberFormat="1" applyFont="1" applyFill="1" applyBorder="1" applyAlignment="1">
      <alignment horizontal="center" vertical="center"/>
    </xf>
    <xf numFmtId="0" fontId="15" fillId="0" borderId="1" xfId="24" applyNumberFormat="1" applyFont="1" applyFill="1" applyBorder="1" applyAlignment="1">
      <alignment horizontal="center" vertical="center"/>
    </xf>
    <xf numFmtId="0" fontId="20" fillId="3" borderId="0" xfId="0" applyNumberFormat="1" applyFont="1" applyFill="1" applyAlignment="1">
      <alignment horizontal="center" vertical="center" wrapText="1"/>
    </xf>
    <xf numFmtId="0" fontId="15" fillId="0" borderId="1" xfId="24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/>
    </xf>
    <xf numFmtId="0" fontId="19" fillId="0" borderId="18" xfId="26" applyFont="1" applyBorder="1" applyAlignment="1">
      <alignment horizontal="center" vertical="center" wrapText="1"/>
    </xf>
    <xf numFmtId="0" fontId="20" fillId="0" borderId="0" xfId="26" applyFont="1" applyBorder="1" applyAlignment="1">
      <alignment horizontal="center" vertical="center"/>
    </xf>
    <xf numFmtId="0" fontId="19" fillId="0" borderId="19" xfId="26" applyFont="1" applyBorder="1" applyAlignment="1">
      <alignment horizontal="center" vertical="center" wrapText="1"/>
    </xf>
    <xf numFmtId="0" fontId="19" fillId="0" borderId="20" xfId="26" applyFont="1" applyBorder="1" applyAlignment="1">
      <alignment horizontal="center" vertical="center" wrapText="1"/>
    </xf>
    <xf numFmtId="0" fontId="19" fillId="0" borderId="21" xfId="26" applyFont="1" applyBorder="1" applyAlignment="1">
      <alignment horizontal="center" vertical="center" wrapText="1"/>
    </xf>
    <xf numFmtId="0" fontId="15" fillId="0" borderId="22" xfId="0" applyNumberFormat="1" applyFont="1" applyFill="1" applyBorder="1" applyAlignment="1">
      <alignment horizontal="right" vertical="center"/>
    </xf>
    <xf numFmtId="0" fontId="15" fillId="0" borderId="22" xfId="0" applyNumberFormat="1" applyFont="1" applyFill="1" applyBorder="1" applyAlignment="1">
      <alignment horizontal="center" vertical="center" wrapText="1"/>
    </xf>
    <xf numFmtId="0" fontId="15" fillId="0" borderId="23" xfId="0" applyNumberFormat="1" applyFont="1" applyFill="1" applyBorder="1" applyAlignment="1">
      <alignment horizontal="center" vertical="center" wrapText="1"/>
    </xf>
  </cellXfs>
  <cellStyles count="31">
    <cellStyle name="Обычный" xfId="0" builtinId="0"/>
    <cellStyle name="Обычный 10" xfId="22"/>
    <cellStyle name="Обычный 11" xfId="23"/>
    <cellStyle name="Обычный 2" xfId="1"/>
    <cellStyle name="Обычный 2 2" xfId="2"/>
    <cellStyle name="Обычный 2 2 2" xfId="26"/>
    <cellStyle name="Обычный 2 3" xfId="3"/>
    <cellStyle name="Обычный 2 4" xfId="27"/>
    <cellStyle name="Обычный 3" xfId="4"/>
    <cellStyle name="Обычный 3 2" xfId="5"/>
    <cellStyle name="Обычный 3 3" xfId="6"/>
    <cellStyle name="Обычный 4" xfId="7"/>
    <cellStyle name="Обычный 5" xfId="8"/>
    <cellStyle name="Обычный 6" xfId="9"/>
    <cellStyle name="Обычный 6 2" xfId="10"/>
    <cellStyle name="Обычный 7" xfId="11"/>
    <cellStyle name="Обычный 8" xfId="12"/>
    <cellStyle name="Обычный 9" xfId="13"/>
    <cellStyle name="Обычный_Лист1" xfId="25"/>
    <cellStyle name="Обычный_Лист2" xfId="29"/>
    <cellStyle name="Обычный_Себестоимость рациона" xfId="24"/>
    <cellStyle name="Обычный_соотношение ЭЦ" xfId="14"/>
    <cellStyle name="Обычный_Соотношение ЭЦ меню (весна)" xfId="30"/>
    <cellStyle name="Процентный 11" xfId="21"/>
    <cellStyle name="Процентный 2" xfId="15"/>
    <cellStyle name="Процентный 2 2" xfId="28"/>
    <cellStyle name="Процентный 3" xfId="16"/>
    <cellStyle name="Процентный 4" xfId="17"/>
    <cellStyle name="Процентный 5" xfId="18"/>
    <cellStyle name="Процентный 8" xfId="19"/>
    <cellStyle name="Финансовый 2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H135"/>
  <sheetViews>
    <sheetView tabSelected="1" zoomScaleNormal="100" workbookViewId="0">
      <selection activeCell="G148" sqref="A1:XFD1048576"/>
    </sheetView>
  </sheetViews>
  <sheetFormatPr defaultColWidth="9.109375" defaultRowHeight="15.6"/>
  <cols>
    <col min="1" max="1" width="22.6640625" style="57" customWidth="1"/>
    <col min="2" max="2" width="10" style="57" customWidth="1"/>
    <col min="3" max="3" width="28.44140625" style="58" customWidth="1"/>
    <col min="4" max="4" width="11.6640625" style="58" customWidth="1"/>
    <col min="5" max="5" width="13.33203125" style="58" customWidth="1"/>
    <col min="6" max="6" width="12" style="58" customWidth="1"/>
    <col min="7" max="7" width="14.33203125" style="58" customWidth="1"/>
    <col min="8" max="8" width="11.44140625" style="59" customWidth="1"/>
    <col min="9" max="247" width="8.33203125" style="56" bestFit="1" customWidth="1"/>
    <col min="248" max="248" width="9.88671875" style="56" customWidth="1"/>
    <col min="249" max="16384" width="9.109375" style="56"/>
  </cols>
  <sheetData>
    <row r="2" spans="1:8" s="52" customFormat="1" ht="39" customHeight="1">
      <c r="A2" s="164" t="s">
        <v>211</v>
      </c>
      <c r="B2" s="164"/>
      <c r="C2" s="164"/>
      <c r="D2" s="164"/>
      <c r="E2" s="164"/>
      <c r="F2" s="164"/>
      <c r="G2" s="164"/>
      <c r="H2" s="164"/>
    </row>
    <row r="3" spans="1:8" s="52" customFormat="1">
      <c r="A3" s="53" t="s">
        <v>12</v>
      </c>
      <c r="B3" s="54" t="s">
        <v>13</v>
      </c>
      <c r="C3" s="54"/>
      <c r="D3" s="54"/>
      <c r="E3" s="54"/>
      <c r="F3" s="163"/>
      <c r="G3" s="163"/>
      <c r="H3" s="54"/>
    </row>
    <row r="4" spans="1:8" s="52" customFormat="1" ht="31.2">
      <c r="A4" s="55" t="s">
        <v>14</v>
      </c>
      <c r="B4" s="54" t="s">
        <v>15</v>
      </c>
      <c r="C4" s="54"/>
      <c r="D4" s="54"/>
      <c r="E4" s="54"/>
      <c r="F4" s="163"/>
      <c r="G4" s="163"/>
      <c r="H4" s="54"/>
    </row>
    <row r="5" spans="1:8">
      <c r="A5" s="160" t="s">
        <v>149</v>
      </c>
      <c r="B5" s="162" t="s">
        <v>16</v>
      </c>
      <c r="C5" s="162" t="s">
        <v>17</v>
      </c>
      <c r="D5" s="162" t="s">
        <v>18</v>
      </c>
      <c r="E5" s="162" t="s">
        <v>19</v>
      </c>
      <c r="F5" s="162"/>
      <c r="G5" s="162"/>
      <c r="H5" s="162" t="s">
        <v>20</v>
      </c>
    </row>
    <row r="6" spans="1:8">
      <c r="A6" s="160"/>
      <c r="B6" s="162"/>
      <c r="C6" s="162"/>
      <c r="D6" s="162"/>
      <c r="E6" s="36" t="s">
        <v>21</v>
      </c>
      <c r="F6" s="36" t="s">
        <v>22</v>
      </c>
      <c r="G6" s="36" t="s">
        <v>23</v>
      </c>
      <c r="H6" s="162"/>
    </row>
    <row r="7" spans="1:8">
      <c r="A7" s="37">
        <v>1</v>
      </c>
      <c r="B7" s="40">
        <v>2</v>
      </c>
      <c r="C7" s="40">
        <v>3</v>
      </c>
      <c r="D7" s="40">
        <v>4</v>
      </c>
      <c r="E7" s="40">
        <v>6</v>
      </c>
      <c r="F7" s="40">
        <v>7</v>
      </c>
      <c r="G7" s="40">
        <v>8</v>
      </c>
      <c r="H7" s="40">
        <v>9</v>
      </c>
    </row>
    <row r="8" spans="1:8" ht="31.2">
      <c r="A8" s="160" t="s">
        <v>150</v>
      </c>
      <c r="B8" s="41" t="s">
        <v>151</v>
      </c>
      <c r="C8" s="42" t="s">
        <v>123</v>
      </c>
      <c r="D8" s="40">
        <v>95</v>
      </c>
      <c r="E8" s="43">
        <v>21.64</v>
      </c>
      <c r="F8" s="43">
        <v>14.23</v>
      </c>
      <c r="G8" s="44">
        <v>7.0000000000000007E-2</v>
      </c>
      <c r="H8" s="41">
        <v>210.04000000000002</v>
      </c>
    </row>
    <row r="9" spans="1:8">
      <c r="A9" s="160"/>
      <c r="B9" s="40" t="s">
        <v>152</v>
      </c>
      <c r="C9" s="42" t="s">
        <v>124</v>
      </c>
      <c r="D9" s="40">
        <v>150</v>
      </c>
      <c r="E9" s="43">
        <v>6.6</v>
      </c>
      <c r="F9" s="41">
        <v>0.78</v>
      </c>
      <c r="G9" s="43">
        <v>42.3</v>
      </c>
      <c r="H9" s="43">
        <v>202.8</v>
      </c>
    </row>
    <row r="10" spans="1:8" ht="31.2">
      <c r="A10" s="160"/>
      <c r="B10" s="40" t="s">
        <v>153</v>
      </c>
      <c r="C10" s="42" t="s">
        <v>29</v>
      </c>
      <c r="D10" s="40">
        <v>200</v>
      </c>
      <c r="E10" s="41">
        <v>0.06</v>
      </c>
      <c r="F10" s="41">
        <v>0.01</v>
      </c>
      <c r="G10" s="41">
        <v>11.19</v>
      </c>
      <c r="H10" s="41">
        <v>46.28</v>
      </c>
    </row>
    <row r="11" spans="1:8">
      <c r="A11" s="160"/>
      <c r="B11" s="41"/>
      <c r="C11" s="42" t="s">
        <v>64</v>
      </c>
      <c r="D11" s="40">
        <v>30</v>
      </c>
      <c r="E11" s="41">
        <v>2.37</v>
      </c>
      <c r="F11" s="43">
        <v>0.3</v>
      </c>
      <c r="G11" s="41">
        <v>14.49</v>
      </c>
      <c r="H11" s="43">
        <v>70.5</v>
      </c>
    </row>
    <row r="12" spans="1:8">
      <c r="A12" s="160"/>
      <c r="B12" s="40" t="s">
        <v>154</v>
      </c>
      <c r="C12" s="42" t="s">
        <v>350</v>
      </c>
      <c r="D12" s="40">
        <v>100</v>
      </c>
      <c r="E12" s="43">
        <v>0.4</v>
      </c>
      <c r="F12" s="43">
        <v>0.4</v>
      </c>
      <c r="G12" s="43">
        <v>9.8000000000000007</v>
      </c>
      <c r="H12" s="40">
        <v>47</v>
      </c>
    </row>
    <row r="13" spans="1:8">
      <c r="A13" s="160"/>
      <c r="B13" s="161" t="s">
        <v>25</v>
      </c>
      <c r="C13" s="161"/>
      <c r="D13" s="45">
        <v>575</v>
      </c>
      <c r="E13" s="46">
        <v>31.07</v>
      </c>
      <c r="F13" s="46">
        <v>15.72</v>
      </c>
      <c r="G13" s="46">
        <v>77.849999999999994</v>
      </c>
      <c r="H13" s="46">
        <v>576.62</v>
      </c>
    </row>
    <row r="14" spans="1:8">
      <c r="A14" s="160" t="s">
        <v>155</v>
      </c>
      <c r="B14" s="40" t="s">
        <v>156</v>
      </c>
      <c r="C14" s="42" t="s">
        <v>28</v>
      </c>
      <c r="D14" s="40">
        <v>10</v>
      </c>
      <c r="E14" s="41">
        <v>0.08</v>
      </c>
      <c r="F14" s="41">
        <v>7.25</v>
      </c>
      <c r="G14" s="41">
        <v>0.13</v>
      </c>
      <c r="H14" s="41">
        <v>66.09</v>
      </c>
    </row>
    <row r="15" spans="1:8" ht="31.2">
      <c r="A15" s="160"/>
      <c r="B15" s="41" t="s">
        <v>157</v>
      </c>
      <c r="C15" s="42" t="s">
        <v>158</v>
      </c>
      <c r="D15" s="40">
        <v>160</v>
      </c>
      <c r="E15" s="41">
        <v>21.68</v>
      </c>
      <c r="F15" s="41">
        <v>11.520000000000001</v>
      </c>
      <c r="G15" s="41">
        <v>32.82</v>
      </c>
      <c r="H15" s="41">
        <v>325.01</v>
      </c>
    </row>
    <row r="16" spans="1:8">
      <c r="A16" s="160"/>
      <c r="B16" s="40" t="s">
        <v>159</v>
      </c>
      <c r="C16" s="42" t="s">
        <v>24</v>
      </c>
      <c r="D16" s="40">
        <v>200</v>
      </c>
      <c r="E16" s="44"/>
      <c r="F16" s="44"/>
      <c r="G16" s="41">
        <v>11.09</v>
      </c>
      <c r="H16" s="41">
        <v>44.34</v>
      </c>
    </row>
    <row r="17" spans="1:8">
      <c r="A17" s="160"/>
      <c r="B17" s="41"/>
      <c r="C17" s="42" t="s">
        <v>64</v>
      </c>
      <c r="D17" s="40">
        <v>30</v>
      </c>
      <c r="E17" s="41">
        <v>2.37</v>
      </c>
      <c r="F17" s="43">
        <v>0.3</v>
      </c>
      <c r="G17" s="41">
        <v>14.49</v>
      </c>
      <c r="H17" s="43">
        <v>70.5</v>
      </c>
    </row>
    <row r="18" spans="1:8">
      <c r="A18" s="160"/>
      <c r="B18" s="40" t="s">
        <v>154</v>
      </c>
      <c r="C18" s="42" t="s">
        <v>351</v>
      </c>
      <c r="D18" s="40">
        <v>100</v>
      </c>
      <c r="E18" s="43">
        <v>0.4</v>
      </c>
      <c r="F18" s="43">
        <v>0.3</v>
      </c>
      <c r="G18" s="43">
        <v>10.3</v>
      </c>
      <c r="H18" s="40">
        <v>47</v>
      </c>
    </row>
    <row r="19" spans="1:8">
      <c r="A19" s="160"/>
      <c r="B19" s="161" t="s">
        <v>25</v>
      </c>
      <c r="C19" s="161"/>
      <c r="D19" s="45">
        <v>500</v>
      </c>
      <c r="E19" s="46">
        <v>24.53</v>
      </c>
      <c r="F19" s="46">
        <v>19.37</v>
      </c>
      <c r="G19" s="46">
        <v>68.83</v>
      </c>
      <c r="H19" s="46">
        <v>552.94000000000005</v>
      </c>
    </row>
    <row r="20" spans="1:8">
      <c r="A20" s="160" t="s">
        <v>161</v>
      </c>
      <c r="B20" s="40" t="s">
        <v>162</v>
      </c>
      <c r="C20" s="42" t="s">
        <v>106</v>
      </c>
      <c r="D20" s="40">
        <v>15</v>
      </c>
      <c r="E20" s="43">
        <v>3.9</v>
      </c>
      <c r="F20" s="41">
        <v>3.92</v>
      </c>
      <c r="G20" s="44"/>
      <c r="H20" s="43">
        <v>51.6</v>
      </c>
    </row>
    <row r="21" spans="1:8">
      <c r="A21" s="160"/>
      <c r="B21" s="40" t="s">
        <v>163</v>
      </c>
      <c r="C21" s="42" t="s">
        <v>164</v>
      </c>
      <c r="D21" s="40">
        <v>15</v>
      </c>
      <c r="E21" s="41">
        <v>1.94</v>
      </c>
      <c r="F21" s="41">
        <v>3.27</v>
      </c>
      <c r="G21" s="41">
        <v>0.28999999999999998</v>
      </c>
      <c r="H21" s="43">
        <v>38.4</v>
      </c>
    </row>
    <row r="22" spans="1:8" ht="31.2">
      <c r="A22" s="160"/>
      <c r="B22" s="41" t="s">
        <v>165</v>
      </c>
      <c r="C22" s="42" t="s">
        <v>166</v>
      </c>
      <c r="D22" s="40">
        <v>150</v>
      </c>
      <c r="E22" s="41">
        <v>5.22</v>
      </c>
      <c r="F22" s="41">
        <v>5.27</v>
      </c>
      <c r="G22" s="41">
        <v>26.01</v>
      </c>
      <c r="H22" s="41">
        <v>174.04</v>
      </c>
    </row>
    <row r="23" spans="1:8">
      <c r="A23" s="160"/>
      <c r="B23" s="40" t="s">
        <v>167</v>
      </c>
      <c r="C23" s="42" t="s">
        <v>31</v>
      </c>
      <c r="D23" s="40">
        <v>200</v>
      </c>
      <c r="E23" s="41">
        <v>3.99</v>
      </c>
      <c r="F23" s="41">
        <v>3.17</v>
      </c>
      <c r="G23" s="41">
        <v>16.34</v>
      </c>
      <c r="H23" s="41">
        <v>111.18</v>
      </c>
    </row>
    <row r="24" spans="1:8">
      <c r="A24" s="160"/>
      <c r="B24" s="41"/>
      <c r="C24" s="42" t="s">
        <v>64</v>
      </c>
      <c r="D24" s="40">
        <v>40</v>
      </c>
      <c r="E24" s="41">
        <v>3.16</v>
      </c>
      <c r="F24" s="43">
        <v>0.4</v>
      </c>
      <c r="G24" s="41">
        <v>19.32</v>
      </c>
      <c r="H24" s="40">
        <v>94</v>
      </c>
    </row>
    <row r="25" spans="1:8" s="52" customFormat="1">
      <c r="A25" s="160"/>
      <c r="B25" s="40" t="s">
        <v>154</v>
      </c>
      <c r="C25" s="42" t="s">
        <v>350</v>
      </c>
      <c r="D25" s="40">
        <v>100</v>
      </c>
      <c r="E25" s="43">
        <v>0.4</v>
      </c>
      <c r="F25" s="43">
        <v>0.4</v>
      </c>
      <c r="G25" s="43">
        <v>9.8000000000000007</v>
      </c>
      <c r="H25" s="40">
        <v>47</v>
      </c>
    </row>
    <row r="26" spans="1:8" s="52" customFormat="1">
      <c r="A26" s="160"/>
      <c r="B26" s="161" t="s">
        <v>25</v>
      </c>
      <c r="C26" s="161"/>
      <c r="D26" s="45">
        <v>520</v>
      </c>
      <c r="E26" s="46">
        <v>18.61</v>
      </c>
      <c r="F26" s="46">
        <v>16.43</v>
      </c>
      <c r="G26" s="46">
        <v>71.760000000000005</v>
      </c>
      <c r="H26" s="46">
        <v>516.22</v>
      </c>
    </row>
    <row r="27" spans="1:8" s="52" customFormat="1">
      <c r="A27" s="160" t="s">
        <v>168</v>
      </c>
      <c r="B27" s="40" t="s">
        <v>169</v>
      </c>
      <c r="C27" s="42" t="s">
        <v>125</v>
      </c>
      <c r="D27" s="40">
        <v>90</v>
      </c>
      <c r="E27" s="43">
        <v>13.7</v>
      </c>
      <c r="F27" s="41">
        <v>9.69</v>
      </c>
      <c r="G27" s="41">
        <v>8.16</v>
      </c>
      <c r="H27" s="41">
        <v>174.59</v>
      </c>
    </row>
    <row r="28" spans="1:8" s="52" customFormat="1">
      <c r="A28" s="160"/>
      <c r="B28" s="40" t="s">
        <v>170</v>
      </c>
      <c r="C28" s="42" t="s">
        <v>112</v>
      </c>
      <c r="D28" s="40">
        <v>150</v>
      </c>
      <c r="E28" s="41">
        <v>3.64</v>
      </c>
      <c r="F28" s="41">
        <v>5.38</v>
      </c>
      <c r="G28" s="40">
        <v>14</v>
      </c>
      <c r="H28" s="43">
        <v>119.7</v>
      </c>
    </row>
    <row r="29" spans="1:8" ht="31.2">
      <c r="A29" s="160"/>
      <c r="B29" s="40" t="s">
        <v>153</v>
      </c>
      <c r="C29" s="42" t="s">
        <v>29</v>
      </c>
      <c r="D29" s="40">
        <v>200</v>
      </c>
      <c r="E29" s="41">
        <v>0.06</v>
      </c>
      <c r="F29" s="41">
        <v>0.01</v>
      </c>
      <c r="G29" s="41">
        <v>11.19</v>
      </c>
      <c r="H29" s="41">
        <v>46.28</v>
      </c>
    </row>
    <row r="30" spans="1:8">
      <c r="A30" s="160"/>
      <c r="B30" s="41"/>
      <c r="C30" s="42" t="s">
        <v>64</v>
      </c>
      <c r="D30" s="40">
        <v>50</v>
      </c>
      <c r="E30" s="41">
        <v>3.95</v>
      </c>
      <c r="F30" s="43">
        <v>0.5</v>
      </c>
      <c r="G30" s="41">
        <v>24.15</v>
      </c>
      <c r="H30" s="43">
        <v>117.5</v>
      </c>
    </row>
    <row r="31" spans="1:8">
      <c r="A31" s="160"/>
      <c r="B31" s="40" t="s">
        <v>154</v>
      </c>
      <c r="C31" s="42" t="s">
        <v>351</v>
      </c>
      <c r="D31" s="40">
        <v>100</v>
      </c>
      <c r="E31" s="43">
        <v>0.4</v>
      </c>
      <c r="F31" s="43">
        <v>0.3</v>
      </c>
      <c r="G31" s="43">
        <v>10.3</v>
      </c>
      <c r="H31" s="40">
        <v>47</v>
      </c>
    </row>
    <row r="32" spans="1:8">
      <c r="A32" s="160"/>
      <c r="B32" s="161" t="s">
        <v>25</v>
      </c>
      <c r="C32" s="161"/>
      <c r="D32" s="45">
        <v>590</v>
      </c>
      <c r="E32" s="46">
        <v>21.75</v>
      </c>
      <c r="F32" s="46">
        <v>15.88</v>
      </c>
      <c r="G32" s="46">
        <v>67.8</v>
      </c>
      <c r="H32" s="46">
        <v>505.07</v>
      </c>
    </row>
    <row r="33" spans="1:8">
      <c r="A33" s="160" t="s">
        <v>171</v>
      </c>
      <c r="B33" s="40" t="s">
        <v>172</v>
      </c>
      <c r="C33" s="42" t="s">
        <v>132</v>
      </c>
      <c r="D33" s="40">
        <v>130</v>
      </c>
      <c r="E33" s="41">
        <v>15.45</v>
      </c>
      <c r="F33" s="41">
        <v>15.72</v>
      </c>
      <c r="G33" s="41">
        <v>2.73</v>
      </c>
      <c r="H33" s="43">
        <v>215.2</v>
      </c>
    </row>
    <row r="34" spans="1:8" ht="31.2">
      <c r="A34" s="160"/>
      <c r="B34" s="41" t="s">
        <v>173</v>
      </c>
      <c r="C34" s="42" t="s">
        <v>126</v>
      </c>
      <c r="D34" s="40">
        <v>40</v>
      </c>
      <c r="E34" s="41">
        <v>0.32</v>
      </c>
      <c r="F34" s="41">
        <v>0.04</v>
      </c>
      <c r="G34" s="40">
        <v>1</v>
      </c>
      <c r="H34" s="43">
        <v>5.6</v>
      </c>
    </row>
    <row r="35" spans="1:8" ht="31.2">
      <c r="A35" s="160"/>
      <c r="B35" s="40" t="s">
        <v>174</v>
      </c>
      <c r="C35" s="42" t="s">
        <v>26</v>
      </c>
      <c r="D35" s="40">
        <v>200</v>
      </c>
      <c r="E35" s="41">
        <v>3.23</v>
      </c>
      <c r="F35" s="41">
        <v>2.5099999999999998</v>
      </c>
      <c r="G35" s="41">
        <v>20.67</v>
      </c>
      <c r="H35" s="41">
        <v>118.89</v>
      </c>
    </row>
    <row r="36" spans="1:8">
      <c r="A36" s="160"/>
      <c r="B36" s="41"/>
      <c r="C36" s="42" t="s">
        <v>64</v>
      </c>
      <c r="D36" s="40">
        <v>70</v>
      </c>
      <c r="E36" s="41">
        <v>5.53</v>
      </c>
      <c r="F36" s="43">
        <v>0.7</v>
      </c>
      <c r="G36" s="41">
        <v>33.81</v>
      </c>
      <c r="H36" s="43">
        <v>164.5</v>
      </c>
    </row>
    <row r="37" spans="1:8">
      <c r="A37" s="160"/>
      <c r="B37" s="40" t="s">
        <v>154</v>
      </c>
      <c r="C37" s="42" t="s">
        <v>352</v>
      </c>
      <c r="D37" s="40">
        <v>100</v>
      </c>
      <c r="E37" s="43">
        <v>1.5</v>
      </c>
      <c r="F37" s="43">
        <v>0.5</v>
      </c>
      <c r="G37" s="40">
        <v>21</v>
      </c>
      <c r="H37" s="40">
        <v>96</v>
      </c>
    </row>
    <row r="38" spans="1:8">
      <c r="A38" s="160"/>
      <c r="B38" s="161" t="s">
        <v>25</v>
      </c>
      <c r="C38" s="161"/>
      <c r="D38" s="45">
        <v>540</v>
      </c>
      <c r="E38" s="46">
        <v>26.03</v>
      </c>
      <c r="F38" s="46">
        <v>19.47</v>
      </c>
      <c r="G38" s="46">
        <v>79.209999999999994</v>
      </c>
      <c r="H38" s="46">
        <v>600.19000000000005</v>
      </c>
    </row>
    <row r="39" spans="1:8">
      <c r="A39" s="160" t="s">
        <v>176</v>
      </c>
      <c r="B39" s="40" t="s">
        <v>156</v>
      </c>
      <c r="C39" s="42" t="s">
        <v>28</v>
      </c>
      <c r="D39" s="40">
        <v>10</v>
      </c>
      <c r="E39" s="41">
        <v>0.08</v>
      </c>
      <c r="F39" s="41">
        <v>7.25</v>
      </c>
      <c r="G39" s="41">
        <v>0.13</v>
      </c>
      <c r="H39" s="41">
        <v>66.09</v>
      </c>
    </row>
    <row r="40" spans="1:8">
      <c r="A40" s="160"/>
      <c r="B40" s="41" t="s">
        <v>177</v>
      </c>
      <c r="C40" s="42" t="s">
        <v>110</v>
      </c>
      <c r="D40" s="40">
        <v>90</v>
      </c>
      <c r="E40" s="41">
        <v>10.39</v>
      </c>
      <c r="F40" s="41">
        <v>8.8699999999999992</v>
      </c>
      <c r="G40" s="41">
        <v>1.76</v>
      </c>
      <c r="H40" s="41">
        <v>128.52000000000001</v>
      </c>
    </row>
    <row r="41" spans="1:8">
      <c r="A41" s="160"/>
      <c r="B41" s="40" t="s">
        <v>152</v>
      </c>
      <c r="C41" s="42" t="s">
        <v>124</v>
      </c>
      <c r="D41" s="40">
        <v>150</v>
      </c>
      <c r="E41" s="43">
        <v>6.6</v>
      </c>
      <c r="F41" s="41">
        <v>0.78</v>
      </c>
      <c r="G41" s="43">
        <v>42.3</v>
      </c>
      <c r="H41" s="43">
        <v>202.8</v>
      </c>
    </row>
    <row r="42" spans="1:8">
      <c r="A42" s="160"/>
      <c r="B42" s="40" t="s">
        <v>159</v>
      </c>
      <c r="C42" s="42" t="s">
        <v>24</v>
      </c>
      <c r="D42" s="40">
        <v>200</v>
      </c>
      <c r="E42" s="44"/>
      <c r="F42" s="44"/>
      <c r="G42" s="41">
        <v>11.09</v>
      </c>
      <c r="H42" s="41">
        <v>44.34</v>
      </c>
    </row>
    <row r="43" spans="1:8">
      <c r="A43" s="160"/>
      <c r="B43" s="41"/>
      <c r="C43" s="42" t="s">
        <v>64</v>
      </c>
      <c r="D43" s="40">
        <v>30</v>
      </c>
      <c r="E43" s="41">
        <v>2.37</v>
      </c>
      <c r="F43" s="43">
        <v>0.3</v>
      </c>
      <c r="G43" s="41">
        <v>14.49</v>
      </c>
      <c r="H43" s="43">
        <v>70.5</v>
      </c>
    </row>
    <row r="44" spans="1:8">
      <c r="A44" s="160"/>
      <c r="B44" s="40" t="s">
        <v>154</v>
      </c>
      <c r="C44" s="42" t="s">
        <v>350</v>
      </c>
      <c r="D44" s="40">
        <v>100</v>
      </c>
      <c r="E44" s="43">
        <v>0.4</v>
      </c>
      <c r="F44" s="43">
        <v>0.4</v>
      </c>
      <c r="G44" s="43">
        <v>9.8000000000000007</v>
      </c>
      <c r="H44" s="40">
        <v>47</v>
      </c>
    </row>
    <row r="45" spans="1:8">
      <c r="A45" s="160"/>
      <c r="B45" s="161" t="s">
        <v>25</v>
      </c>
      <c r="C45" s="161"/>
      <c r="D45" s="45">
        <v>580</v>
      </c>
      <c r="E45" s="46">
        <v>19.84</v>
      </c>
      <c r="F45" s="46">
        <v>17.600000000000001</v>
      </c>
      <c r="G45" s="46">
        <v>79.569999999999993</v>
      </c>
      <c r="H45" s="46">
        <v>559.25</v>
      </c>
    </row>
    <row r="46" spans="1:8">
      <c r="A46" s="160" t="s">
        <v>178</v>
      </c>
      <c r="B46" s="40" t="s">
        <v>156</v>
      </c>
      <c r="C46" s="42" t="s">
        <v>28</v>
      </c>
      <c r="D46" s="40">
        <v>10</v>
      </c>
      <c r="E46" s="41">
        <v>0.08</v>
      </c>
      <c r="F46" s="41">
        <v>7.25</v>
      </c>
      <c r="G46" s="41">
        <v>0.13</v>
      </c>
      <c r="H46" s="41">
        <v>66.09</v>
      </c>
    </row>
    <row r="47" spans="1:8" ht="46.8">
      <c r="A47" s="160"/>
      <c r="B47" s="40" t="s">
        <v>157</v>
      </c>
      <c r="C47" s="42" t="s">
        <v>538</v>
      </c>
      <c r="D47" s="91">
        <v>150</v>
      </c>
      <c r="E47" s="92">
        <v>22.92</v>
      </c>
      <c r="F47" s="92">
        <v>13.17</v>
      </c>
      <c r="G47" s="92">
        <v>33.29</v>
      </c>
      <c r="H47" s="92">
        <v>345.68999999999994</v>
      </c>
    </row>
    <row r="48" spans="1:8" ht="31.2">
      <c r="A48" s="160"/>
      <c r="B48" s="40" t="s">
        <v>153</v>
      </c>
      <c r="C48" s="42" t="s">
        <v>29</v>
      </c>
      <c r="D48" s="91">
        <v>200</v>
      </c>
      <c r="E48" s="92">
        <v>0.06</v>
      </c>
      <c r="F48" s="92">
        <v>0.01</v>
      </c>
      <c r="G48" s="92">
        <v>11.19</v>
      </c>
      <c r="H48" s="92">
        <v>46.28</v>
      </c>
    </row>
    <row r="49" spans="1:8" s="52" customFormat="1">
      <c r="A49" s="160"/>
      <c r="B49" s="41"/>
      <c r="C49" s="42" t="s">
        <v>64</v>
      </c>
      <c r="D49" s="91">
        <v>40</v>
      </c>
      <c r="E49" s="92">
        <v>3.16</v>
      </c>
      <c r="F49" s="93">
        <v>0.4</v>
      </c>
      <c r="G49" s="92">
        <v>19.32</v>
      </c>
      <c r="H49" s="91">
        <v>94</v>
      </c>
    </row>
    <row r="50" spans="1:8" s="52" customFormat="1">
      <c r="A50" s="160"/>
      <c r="B50" s="40" t="s">
        <v>154</v>
      </c>
      <c r="C50" s="42" t="s">
        <v>351</v>
      </c>
      <c r="D50" s="91">
        <v>100</v>
      </c>
      <c r="E50" s="93">
        <v>0.4</v>
      </c>
      <c r="F50" s="93">
        <v>0.3</v>
      </c>
      <c r="G50" s="93">
        <v>10.3</v>
      </c>
      <c r="H50" s="91">
        <v>47</v>
      </c>
    </row>
    <row r="51" spans="1:8" s="52" customFormat="1">
      <c r="A51" s="160"/>
      <c r="B51" s="161" t="s">
        <v>25</v>
      </c>
      <c r="C51" s="161"/>
      <c r="D51" s="99">
        <v>500</v>
      </c>
      <c r="E51" s="100">
        <v>26.62</v>
      </c>
      <c r="F51" s="100">
        <v>21.13</v>
      </c>
      <c r="G51" s="100">
        <v>74.23</v>
      </c>
      <c r="H51" s="100">
        <v>599.05999999999995</v>
      </c>
    </row>
    <row r="52" spans="1:8" s="52" customFormat="1" ht="31.2">
      <c r="A52" s="160" t="s">
        <v>180</v>
      </c>
      <c r="B52" s="41" t="s">
        <v>181</v>
      </c>
      <c r="C52" s="42" t="s">
        <v>107</v>
      </c>
      <c r="D52" s="40">
        <v>150</v>
      </c>
      <c r="E52" s="41">
        <v>3.69</v>
      </c>
      <c r="F52" s="41">
        <v>3.94</v>
      </c>
      <c r="G52" s="41">
        <v>23.29</v>
      </c>
      <c r="H52" s="41">
        <v>143.79</v>
      </c>
    </row>
    <row r="53" spans="1:8" ht="31.2">
      <c r="A53" s="160"/>
      <c r="B53" s="40">
        <v>486</v>
      </c>
      <c r="C53" s="42" t="s">
        <v>128</v>
      </c>
      <c r="D53" s="40">
        <v>100</v>
      </c>
      <c r="E53" s="41">
        <v>7.63</v>
      </c>
      <c r="F53" s="41">
        <v>8.16</v>
      </c>
      <c r="G53" s="41">
        <v>31.26</v>
      </c>
      <c r="H53" s="41">
        <v>232.42</v>
      </c>
    </row>
    <row r="54" spans="1:8">
      <c r="A54" s="160"/>
      <c r="B54" s="40" t="s">
        <v>167</v>
      </c>
      <c r="C54" s="42" t="s">
        <v>31</v>
      </c>
      <c r="D54" s="40">
        <v>200</v>
      </c>
      <c r="E54" s="41">
        <v>3.99</v>
      </c>
      <c r="F54" s="41">
        <v>3.17</v>
      </c>
      <c r="G54" s="41">
        <v>16.34</v>
      </c>
      <c r="H54" s="41">
        <v>111.18</v>
      </c>
    </row>
    <row r="55" spans="1:8">
      <c r="A55" s="160"/>
      <c r="B55" s="40" t="s">
        <v>154</v>
      </c>
      <c r="C55" s="42" t="s">
        <v>350</v>
      </c>
      <c r="D55" s="40">
        <v>100</v>
      </c>
      <c r="E55" s="43">
        <v>0.4</v>
      </c>
      <c r="F55" s="43">
        <v>0.4</v>
      </c>
      <c r="G55" s="43">
        <v>9.8000000000000007</v>
      </c>
      <c r="H55" s="40">
        <v>47</v>
      </c>
    </row>
    <row r="56" spans="1:8">
      <c r="A56" s="160"/>
      <c r="B56" s="161" t="s">
        <v>25</v>
      </c>
      <c r="C56" s="161"/>
      <c r="D56" s="45">
        <v>550</v>
      </c>
      <c r="E56" s="46">
        <v>15.71</v>
      </c>
      <c r="F56" s="46">
        <v>15.67</v>
      </c>
      <c r="G56" s="46">
        <v>80.69</v>
      </c>
      <c r="H56" s="46">
        <v>534.39</v>
      </c>
    </row>
    <row r="57" spans="1:8">
      <c r="A57" s="160" t="s">
        <v>182</v>
      </c>
      <c r="B57" s="40">
        <v>356</v>
      </c>
      <c r="C57" s="42" t="s">
        <v>130</v>
      </c>
      <c r="D57" s="40">
        <v>90</v>
      </c>
      <c r="E57" s="41">
        <v>17.28</v>
      </c>
      <c r="F57" s="43">
        <v>14.9</v>
      </c>
      <c r="G57" s="41">
        <v>0.24</v>
      </c>
      <c r="H57" s="43">
        <v>244.5</v>
      </c>
    </row>
    <row r="58" spans="1:8" ht="31.2">
      <c r="A58" s="160"/>
      <c r="B58" s="40" t="s">
        <v>183</v>
      </c>
      <c r="C58" s="42" t="s">
        <v>184</v>
      </c>
      <c r="D58" s="40">
        <v>150</v>
      </c>
      <c r="E58" s="41">
        <v>3.47</v>
      </c>
      <c r="F58" s="41">
        <v>3.45</v>
      </c>
      <c r="G58" s="41">
        <v>31.61</v>
      </c>
      <c r="H58" s="41">
        <v>171.56</v>
      </c>
    </row>
    <row r="59" spans="1:8">
      <c r="A59" s="160"/>
      <c r="B59" s="40" t="s">
        <v>159</v>
      </c>
      <c r="C59" s="42" t="s">
        <v>24</v>
      </c>
      <c r="D59" s="40">
        <v>200</v>
      </c>
      <c r="E59" s="44"/>
      <c r="F59" s="44"/>
      <c r="G59" s="41">
        <v>11.09</v>
      </c>
      <c r="H59" s="41">
        <v>44.34</v>
      </c>
    </row>
    <row r="60" spans="1:8">
      <c r="A60" s="160"/>
      <c r="B60" s="41"/>
      <c r="C60" s="42" t="s">
        <v>64</v>
      </c>
      <c r="D60" s="40">
        <v>30</v>
      </c>
      <c r="E60" s="41">
        <v>2.37</v>
      </c>
      <c r="F60" s="43">
        <v>0.3</v>
      </c>
      <c r="G60" s="41">
        <v>14.49</v>
      </c>
      <c r="H60" s="43">
        <v>70.5</v>
      </c>
    </row>
    <row r="61" spans="1:8">
      <c r="A61" s="160"/>
      <c r="B61" s="40" t="s">
        <v>154</v>
      </c>
      <c r="C61" s="42" t="s">
        <v>351</v>
      </c>
      <c r="D61" s="40">
        <v>100</v>
      </c>
      <c r="E61" s="43">
        <v>0.4</v>
      </c>
      <c r="F61" s="43">
        <v>0.3</v>
      </c>
      <c r="G61" s="43">
        <v>10.3</v>
      </c>
      <c r="H61" s="40">
        <v>47</v>
      </c>
    </row>
    <row r="62" spans="1:8">
      <c r="A62" s="160"/>
      <c r="B62" s="161" t="s">
        <v>25</v>
      </c>
      <c r="C62" s="161"/>
      <c r="D62" s="45">
        <v>570</v>
      </c>
      <c r="E62" s="46">
        <v>23.52</v>
      </c>
      <c r="F62" s="46">
        <v>18.95</v>
      </c>
      <c r="G62" s="46">
        <v>67.73</v>
      </c>
      <c r="H62" s="47">
        <v>577.9</v>
      </c>
    </row>
    <row r="63" spans="1:8" ht="31.2">
      <c r="A63" s="160" t="s">
        <v>185</v>
      </c>
      <c r="B63" s="40" t="s">
        <v>186</v>
      </c>
      <c r="C63" s="42" t="s">
        <v>187</v>
      </c>
      <c r="D63" s="40">
        <v>95</v>
      </c>
      <c r="E63" s="43">
        <v>12.739999999999998</v>
      </c>
      <c r="F63" s="41">
        <v>8.5599999999999987</v>
      </c>
      <c r="G63" s="41">
        <v>10.92</v>
      </c>
      <c r="H63" s="41">
        <v>169.3</v>
      </c>
    </row>
    <row r="64" spans="1:8">
      <c r="A64" s="160"/>
      <c r="B64" s="40" t="s">
        <v>188</v>
      </c>
      <c r="C64" s="42" t="s">
        <v>189</v>
      </c>
      <c r="D64" s="40">
        <v>150</v>
      </c>
      <c r="E64" s="41">
        <v>3.68</v>
      </c>
      <c r="F64" s="41">
        <v>5.09</v>
      </c>
      <c r="G64" s="41">
        <v>29.07</v>
      </c>
      <c r="H64" s="41">
        <v>176.52</v>
      </c>
    </row>
    <row r="65" spans="1:8" ht="31.2">
      <c r="A65" s="160"/>
      <c r="B65" s="40" t="s">
        <v>174</v>
      </c>
      <c r="C65" s="42" t="s">
        <v>26</v>
      </c>
      <c r="D65" s="40">
        <v>200</v>
      </c>
      <c r="E65" s="41">
        <v>3.23</v>
      </c>
      <c r="F65" s="41">
        <v>2.5099999999999998</v>
      </c>
      <c r="G65" s="41">
        <v>20.67</v>
      </c>
      <c r="H65" s="41">
        <v>118.89</v>
      </c>
    </row>
    <row r="66" spans="1:8">
      <c r="A66" s="160"/>
      <c r="B66" s="41"/>
      <c r="C66" s="42" t="s">
        <v>64</v>
      </c>
      <c r="D66" s="40">
        <v>30</v>
      </c>
      <c r="E66" s="41">
        <v>2.37</v>
      </c>
      <c r="F66" s="43">
        <v>0.3</v>
      </c>
      <c r="G66" s="41">
        <v>14.49</v>
      </c>
      <c r="H66" s="43">
        <v>70.5</v>
      </c>
    </row>
    <row r="67" spans="1:8">
      <c r="A67" s="160"/>
      <c r="B67" s="40" t="s">
        <v>154</v>
      </c>
      <c r="C67" s="42" t="s">
        <v>350</v>
      </c>
      <c r="D67" s="40">
        <v>100</v>
      </c>
      <c r="E67" s="43">
        <v>0.4</v>
      </c>
      <c r="F67" s="43">
        <v>0.4</v>
      </c>
      <c r="G67" s="43">
        <v>9.8000000000000007</v>
      </c>
      <c r="H67" s="40">
        <v>47</v>
      </c>
    </row>
    <row r="68" spans="1:8">
      <c r="A68" s="160"/>
      <c r="B68" s="161" t="s">
        <v>25</v>
      </c>
      <c r="C68" s="161"/>
      <c r="D68" s="45">
        <v>575</v>
      </c>
      <c r="E68" s="46">
        <v>22.42</v>
      </c>
      <c r="F68" s="46">
        <v>16.86</v>
      </c>
      <c r="G68" s="46">
        <v>84.95</v>
      </c>
      <c r="H68" s="46">
        <v>582.21</v>
      </c>
    </row>
    <row r="69" spans="1:8">
      <c r="A69" s="160" t="s">
        <v>190</v>
      </c>
      <c r="B69" s="40" t="s">
        <v>191</v>
      </c>
      <c r="C69" s="42" t="s">
        <v>108</v>
      </c>
      <c r="D69" s="40">
        <v>90</v>
      </c>
      <c r="E69" s="41">
        <v>11.39</v>
      </c>
      <c r="F69" s="41">
        <v>9.85</v>
      </c>
      <c r="G69" s="41">
        <v>3.41</v>
      </c>
      <c r="H69" s="41">
        <v>145.72</v>
      </c>
    </row>
    <row r="70" spans="1:8" ht="31.2">
      <c r="A70" s="160"/>
      <c r="B70" s="40" t="s">
        <v>192</v>
      </c>
      <c r="C70" s="42" t="s">
        <v>27</v>
      </c>
      <c r="D70" s="40">
        <v>150</v>
      </c>
      <c r="E70" s="41">
        <v>6.34</v>
      </c>
      <c r="F70" s="41">
        <v>5.28</v>
      </c>
      <c r="G70" s="41">
        <v>28.62</v>
      </c>
      <c r="H70" s="41">
        <v>187.05</v>
      </c>
    </row>
    <row r="71" spans="1:8" ht="31.2">
      <c r="A71" s="160"/>
      <c r="B71" s="40" t="s">
        <v>153</v>
      </c>
      <c r="C71" s="42" t="s">
        <v>29</v>
      </c>
      <c r="D71" s="40">
        <v>200</v>
      </c>
      <c r="E71" s="41">
        <v>0.06</v>
      </c>
      <c r="F71" s="41">
        <v>0.01</v>
      </c>
      <c r="G71" s="41">
        <v>11.19</v>
      </c>
      <c r="H71" s="41">
        <v>46.28</v>
      </c>
    </row>
    <row r="72" spans="1:8">
      <c r="A72" s="160"/>
      <c r="B72" s="41"/>
      <c r="C72" s="42" t="s">
        <v>64</v>
      </c>
      <c r="D72" s="40">
        <v>30</v>
      </c>
      <c r="E72" s="41">
        <v>2.37</v>
      </c>
      <c r="F72" s="43">
        <v>0.3</v>
      </c>
      <c r="G72" s="41">
        <v>14.49</v>
      </c>
      <c r="H72" s="43">
        <v>70.5</v>
      </c>
    </row>
    <row r="73" spans="1:8" s="52" customFormat="1">
      <c r="A73" s="160"/>
      <c r="B73" s="40" t="s">
        <v>154</v>
      </c>
      <c r="C73" s="42" t="s">
        <v>351</v>
      </c>
      <c r="D73" s="40">
        <v>100</v>
      </c>
      <c r="E73" s="43">
        <v>0.4</v>
      </c>
      <c r="F73" s="43">
        <v>0.3</v>
      </c>
      <c r="G73" s="43">
        <v>10.3</v>
      </c>
      <c r="H73" s="40">
        <v>47</v>
      </c>
    </row>
    <row r="74" spans="1:8" s="52" customFormat="1">
      <c r="A74" s="160"/>
      <c r="B74" s="161" t="s">
        <v>25</v>
      </c>
      <c r="C74" s="161"/>
      <c r="D74" s="45">
        <v>570</v>
      </c>
      <c r="E74" s="46">
        <v>20.56</v>
      </c>
      <c r="F74" s="46">
        <v>15.74</v>
      </c>
      <c r="G74" s="46">
        <v>68.010000000000005</v>
      </c>
      <c r="H74" s="46">
        <v>496.55</v>
      </c>
    </row>
    <row r="75" spans="1:8" s="52" customFormat="1">
      <c r="A75" s="160" t="s">
        <v>193</v>
      </c>
      <c r="B75" s="40" t="s">
        <v>156</v>
      </c>
      <c r="C75" s="42" t="s">
        <v>28</v>
      </c>
      <c r="D75" s="40">
        <v>10</v>
      </c>
      <c r="E75" s="41">
        <v>0.08</v>
      </c>
      <c r="F75" s="41">
        <v>7.25</v>
      </c>
      <c r="G75" s="41">
        <v>0.13</v>
      </c>
      <c r="H75" s="41">
        <v>66.09</v>
      </c>
    </row>
    <row r="76" spans="1:8" s="52" customFormat="1" ht="31.2">
      <c r="A76" s="160"/>
      <c r="B76" s="41" t="s">
        <v>157</v>
      </c>
      <c r="C76" s="42" t="s">
        <v>194</v>
      </c>
      <c r="D76" s="40">
        <v>160</v>
      </c>
      <c r="E76" s="41">
        <v>21.68</v>
      </c>
      <c r="F76" s="41">
        <v>11.520000000000001</v>
      </c>
      <c r="G76" s="41">
        <v>32.82</v>
      </c>
      <c r="H76" s="41">
        <v>325.01</v>
      </c>
    </row>
    <row r="77" spans="1:8">
      <c r="A77" s="160"/>
      <c r="B77" s="40" t="s">
        <v>159</v>
      </c>
      <c r="C77" s="42" t="s">
        <v>24</v>
      </c>
      <c r="D77" s="40">
        <v>200</v>
      </c>
      <c r="E77" s="44"/>
      <c r="F77" s="44"/>
      <c r="G77" s="41">
        <v>11.09</v>
      </c>
      <c r="H77" s="41">
        <v>44.34</v>
      </c>
    </row>
    <row r="78" spans="1:8">
      <c r="A78" s="160"/>
      <c r="B78" s="41"/>
      <c r="C78" s="42" t="s">
        <v>64</v>
      </c>
      <c r="D78" s="40">
        <v>40</v>
      </c>
      <c r="E78" s="41">
        <v>3.16</v>
      </c>
      <c r="F78" s="43">
        <v>0.4</v>
      </c>
      <c r="G78" s="41">
        <v>19.32</v>
      </c>
      <c r="H78" s="40">
        <v>94</v>
      </c>
    </row>
    <row r="79" spans="1:8">
      <c r="A79" s="160"/>
      <c r="B79" s="40" t="s">
        <v>154</v>
      </c>
      <c r="C79" s="42" t="s">
        <v>350</v>
      </c>
      <c r="D79" s="40">
        <v>100</v>
      </c>
      <c r="E79" s="43">
        <v>0.4</v>
      </c>
      <c r="F79" s="43">
        <v>0.4</v>
      </c>
      <c r="G79" s="43">
        <v>9.8000000000000007</v>
      </c>
      <c r="H79" s="40">
        <v>47</v>
      </c>
    </row>
    <row r="80" spans="1:8">
      <c r="A80" s="160"/>
      <c r="B80" s="161" t="s">
        <v>25</v>
      </c>
      <c r="C80" s="161"/>
      <c r="D80" s="45">
        <v>510</v>
      </c>
      <c r="E80" s="46">
        <v>25.32</v>
      </c>
      <c r="F80" s="46">
        <v>19.57</v>
      </c>
      <c r="G80" s="46">
        <v>73.16</v>
      </c>
      <c r="H80" s="46">
        <v>576.44000000000005</v>
      </c>
    </row>
    <row r="81" spans="1:8">
      <c r="A81" s="160" t="s">
        <v>195</v>
      </c>
      <c r="B81" s="40" t="s">
        <v>162</v>
      </c>
      <c r="C81" s="42" t="s">
        <v>106</v>
      </c>
      <c r="D81" s="40">
        <v>15</v>
      </c>
      <c r="E81" s="43">
        <v>3.9</v>
      </c>
      <c r="F81" s="41">
        <v>3.92</v>
      </c>
      <c r="G81" s="44"/>
      <c r="H81" s="43">
        <v>51.6</v>
      </c>
    </row>
    <row r="82" spans="1:8">
      <c r="A82" s="160"/>
      <c r="B82" s="40" t="s">
        <v>163</v>
      </c>
      <c r="C82" s="42" t="s">
        <v>164</v>
      </c>
      <c r="D82" s="40">
        <v>15</v>
      </c>
      <c r="E82" s="41">
        <v>1.94</v>
      </c>
      <c r="F82" s="41">
        <v>3.27</v>
      </c>
      <c r="G82" s="41">
        <v>0.28999999999999998</v>
      </c>
      <c r="H82" s="43">
        <v>38.4</v>
      </c>
    </row>
    <row r="83" spans="1:8" ht="31.2">
      <c r="A83" s="160"/>
      <c r="B83" s="41" t="s">
        <v>349</v>
      </c>
      <c r="C83" s="42" t="s">
        <v>131</v>
      </c>
      <c r="D83" s="40">
        <v>150</v>
      </c>
      <c r="E83" s="41">
        <v>3.65</v>
      </c>
      <c r="F83" s="41">
        <v>4.68</v>
      </c>
      <c r="G83" s="41">
        <v>26.89</v>
      </c>
      <c r="H83" s="41">
        <v>164.63</v>
      </c>
    </row>
    <row r="84" spans="1:8">
      <c r="A84" s="160"/>
      <c r="B84" s="40" t="s">
        <v>167</v>
      </c>
      <c r="C84" s="42" t="s">
        <v>31</v>
      </c>
      <c r="D84" s="40">
        <v>200</v>
      </c>
      <c r="E84" s="41">
        <v>3.99</v>
      </c>
      <c r="F84" s="41">
        <v>3.17</v>
      </c>
      <c r="G84" s="41">
        <v>16.34</v>
      </c>
      <c r="H84" s="41">
        <v>111.18</v>
      </c>
    </row>
    <row r="85" spans="1:8">
      <c r="A85" s="160"/>
      <c r="B85" s="41"/>
      <c r="C85" s="42" t="s">
        <v>64</v>
      </c>
      <c r="D85" s="40">
        <v>30</v>
      </c>
      <c r="E85" s="41">
        <v>2.37</v>
      </c>
      <c r="F85" s="43">
        <v>0.3</v>
      </c>
      <c r="G85" s="41">
        <v>14.49</v>
      </c>
      <c r="H85" s="43">
        <v>70.5</v>
      </c>
    </row>
    <row r="86" spans="1:8">
      <c r="A86" s="160"/>
      <c r="B86" s="40" t="s">
        <v>154</v>
      </c>
      <c r="C86" s="42" t="s">
        <v>351</v>
      </c>
      <c r="D86" s="40">
        <v>100</v>
      </c>
      <c r="E86" s="43">
        <v>0.4</v>
      </c>
      <c r="F86" s="43">
        <v>0.3</v>
      </c>
      <c r="G86" s="43">
        <v>10.3</v>
      </c>
      <c r="H86" s="40">
        <v>47</v>
      </c>
    </row>
    <row r="87" spans="1:8">
      <c r="A87" s="160"/>
      <c r="B87" s="161" t="s">
        <v>25</v>
      </c>
      <c r="C87" s="161"/>
      <c r="D87" s="45">
        <v>510</v>
      </c>
      <c r="E87" s="46">
        <v>16.25</v>
      </c>
      <c r="F87" s="46">
        <v>15.64</v>
      </c>
      <c r="G87" s="46">
        <v>68.31</v>
      </c>
      <c r="H87" s="46">
        <v>483.31</v>
      </c>
    </row>
    <row r="88" spans="1:8" ht="31.2">
      <c r="A88" s="160" t="s">
        <v>196</v>
      </c>
      <c r="B88" s="40" t="s">
        <v>197</v>
      </c>
      <c r="C88" s="42" t="s">
        <v>198</v>
      </c>
      <c r="D88" s="40">
        <v>95</v>
      </c>
      <c r="E88" s="41">
        <v>13.28</v>
      </c>
      <c r="F88" s="41">
        <v>14.489999999999998</v>
      </c>
      <c r="G88" s="43">
        <v>12.67</v>
      </c>
      <c r="H88" s="41">
        <v>234.33999999999997</v>
      </c>
    </row>
    <row r="89" spans="1:8" ht="31.2">
      <c r="A89" s="160"/>
      <c r="B89" s="40" t="s">
        <v>183</v>
      </c>
      <c r="C89" s="42" t="s">
        <v>199</v>
      </c>
      <c r="D89" s="40">
        <v>150</v>
      </c>
      <c r="E89" s="41">
        <v>3.47</v>
      </c>
      <c r="F89" s="41">
        <v>3.45</v>
      </c>
      <c r="G89" s="41">
        <v>31.61</v>
      </c>
      <c r="H89" s="41">
        <v>171.56</v>
      </c>
    </row>
    <row r="90" spans="1:8" ht="31.2">
      <c r="A90" s="160"/>
      <c r="B90" s="40" t="s">
        <v>153</v>
      </c>
      <c r="C90" s="42" t="s">
        <v>29</v>
      </c>
      <c r="D90" s="40">
        <v>200</v>
      </c>
      <c r="E90" s="41">
        <v>0.06</v>
      </c>
      <c r="F90" s="41">
        <v>0.01</v>
      </c>
      <c r="G90" s="41">
        <v>11.19</v>
      </c>
      <c r="H90" s="41">
        <v>46.28</v>
      </c>
    </row>
    <row r="91" spans="1:8">
      <c r="A91" s="160"/>
      <c r="B91" s="41"/>
      <c r="C91" s="42" t="s">
        <v>64</v>
      </c>
      <c r="D91" s="40">
        <v>30</v>
      </c>
      <c r="E91" s="41">
        <v>2.37</v>
      </c>
      <c r="F91" s="43">
        <v>0.3</v>
      </c>
      <c r="G91" s="41">
        <v>14.49</v>
      </c>
      <c r="H91" s="43">
        <v>70.5</v>
      </c>
    </row>
    <row r="92" spans="1:8">
      <c r="A92" s="160"/>
      <c r="B92" s="40" t="s">
        <v>154</v>
      </c>
      <c r="C92" s="42" t="s">
        <v>350</v>
      </c>
      <c r="D92" s="40">
        <v>100</v>
      </c>
      <c r="E92" s="43">
        <v>0.4</v>
      </c>
      <c r="F92" s="43">
        <v>0.4</v>
      </c>
      <c r="G92" s="43">
        <v>9.8000000000000007</v>
      </c>
      <c r="H92" s="40">
        <v>47</v>
      </c>
    </row>
    <row r="93" spans="1:8">
      <c r="A93" s="160"/>
      <c r="B93" s="161" t="s">
        <v>25</v>
      </c>
      <c r="C93" s="161"/>
      <c r="D93" s="45">
        <v>575</v>
      </c>
      <c r="E93" s="46">
        <v>19.579999999999998</v>
      </c>
      <c r="F93" s="46">
        <v>18.649999999999999</v>
      </c>
      <c r="G93" s="46">
        <v>79.760000000000005</v>
      </c>
      <c r="H93" s="46">
        <v>569.67999999999995</v>
      </c>
    </row>
    <row r="94" spans="1:8">
      <c r="A94" s="160" t="s">
        <v>200</v>
      </c>
      <c r="B94" s="40" t="s">
        <v>172</v>
      </c>
      <c r="C94" s="42" t="s">
        <v>132</v>
      </c>
      <c r="D94" s="40">
        <v>130</v>
      </c>
      <c r="E94" s="41">
        <v>15.45</v>
      </c>
      <c r="F94" s="41">
        <v>15.72</v>
      </c>
      <c r="G94" s="41">
        <v>2.73</v>
      </c>
      <c r="H94" s="43">
        <v>215.2</v>
      </c>
    </row>
    <row r="95" spans="1:8" ht="31.2">
      <c r="A95" s="160"/>
      <c r="B95" s="41" t="s">
        <v>173</v>
      </c>
      <c r="C95" s="42" t="s">
        <v>126</v>
      </c>
      <c r="D95" s="40">
        <v>40</v>
      </c>
      <c r="E95" s="41">
        <v>0.32</v>
      </c>
      <c r="F95" s="41">
        <v>0.04</v>
      </c>
      <c r="G95" s="40">
        <v>1</v>
      </c>
      <c r="H95" s="43">
        <v>5.6</v>
      </c>
    </row>
    <row r="96" spans="1:8" ht="31.2">
      <c r="A96" s="160"/>
      <c r="B96" s="40" t="s">
        <v>174</v>
      </c>
      <c r="C96" s="42" t="s">
        <v>26</v>
      </c>
      <c r="D96" s="40">
        <v>200</v>
      </c>
      <c r="E96" s="41">
        <v>3.23</v>
      </c>
      <c r="F96" s="41">
        <v>2.5099999999999998</v>
      </c>
      <c r="G96" s="41">
        <v>20.67</v>
      </c>
      <c r="H96" s="41">
        <v>118.89</v>
      </c>
    </row>
    <row r="97" spans="1:8" s="52" customFormat="1">
      <c r="A97" s="160"/>
      <c r="B97" s="41"/>
      <c r="C97" s="42" t="s">
        <v>64</v>
      </c>
      <c r="D97" s="40">
        <v>70</v>
      </c>
      <c r="E97" s="41">
        <v>5.53</v>
      </c>
      <c r="F97" s="43">
        <v>0.7</v>
      </c>
      <c r="G97" s="41">
        <v>33.81</v>
      </c>
      <c r="H97" s="43">
        <v>164.5</v>
      </c>
    </row>
    <row r="98" spans="1:8" s="52" customFormat="1">
      <c r="A98" s="160"/>
      <c r="B98" s="40" t="s">
        <v>154</v>
      </c>
      <c r="C98" s="42" t="s">
        <v>352</v>
      </c>
      <c r="D98" s="40">
        <v>100</v>
      </c>
      <c r="E98" s="43">
        <v>1.5</v>
      </c>
      <c r="F98" s="43">
        <v>0.5</v>
      </c>
      <c r="G98" s="40">
        <v>21</v>
      </c>
      <c r="H98" s="40">
        <v>96</v>
      </c>
    </row>
    <row r="99" spans="1:8" s="52" customFormat="1">
      <c r="A99" s="160"/>
      <c r="B99" s="161" t="s">
        <v>25</v>
      </c>
      <c r="C99" s="161"/>
      <c r="D99" s="45">
        <v>540</v>
      </c>
      <c r="E99" s="46">
        <v>26.03</v>
      </c>
      <c r="F99" s="46">
        <v>19.47</v>
      </c>
      <c r="G99" s="46">
        <v>79.209999999999994</v>
      </c>
      <c r="H99" s="46">
        <v>600.19000000000005</v>
      </c>
    </row>
    <row r="100" spans="1:8" s="52" customFormat="1">
      <c r="A100" s="160" t="s">
        <v>201</v>
      </c>
      <c r="B100" s="40" t="s">
        <v>202</v>
      </c>
      <c r="C100" s="42" t="s">
        <v>129</v>
      </c>
      <c r="D100" s="40">
        <v>90</v>
      </c>
      <c r="E100" s="41">
        <v>13.59</v>
      </c>
      <c r="F100" s="41">
        <v>11.42</v>
      </c>
      <c r="G100" s="41">
        <v>3.41</v>
      </c>
      <c r="H100" s="41">
        <v>170.92</v>
      </c>
    </row>
    <row r="101" spans="1:8" ht="31.2">
      <c r="A101" s="160"/>
      <c r="B101" s="40" t="s">
        <v>192</v>
      </c>
      <c r="C101" s="42" t="s">
        <v>27</v>
      </c>
      <c r="D101" s="40">
        <v>150</v>
      </c>
      <c r="E101" s="41">
        <v>6.34</v>
      </c>
      <c r="F101" s="41">
        <v>5.28</v>
      </c>
      <c r="G101" s="41">
        <v>28.62</v>
      </c>
      <c r="H101" s="41">
        <v>187.05</v>
      </c>
    </row>
    <row r="102" spans="1:8">
      <c r="A102" s="160"/>
      <c r="B102" s="40" t="s">
        <v>159</v>
      </c>
      <c r="C102" s="42" t="s">
        <v>24</v>
      </c>
      <c r="D102" s="40">
        <v>200</v>
      </c>
      <c r="E102" s="44"/>
      <c r="F102" s="44"/>
      <c r="G102" s="41">
        <v>11.09</v>
      </c>
      <c r="H102" s="41">
        <v>44.34</v>
      </c>
    </row>
    <row r="103" spans="1:8">
      <c r="A103" s="160"/>
      <c r="B103" s="41"/>
      <c r="C103" s="42" t="s">
        <v>64</v>
      </c>
      <c r="D103" s="40">
        <v>30</v>
      </c>
      <c r="E103" s="41">
        <v>2.37</v>
      </c>
      <c r="F103" s="43">
        <v>0.3</v>
      </c>
      <c r="G103" s="41">
        <v>14.49</v>
      </c>
      <c r="H103" s="43">
        <v>70.5</v>
      </c>
    </row>
    <row r="104" spans="1:8">
      <c r="A104" s="160"/>
      <c r="B104" s="40" t="s">
        <v>154</v>
      </c>
      <c r="C104" s="42" t="s">
        <v>350</v>
      </c>
      <c r="D104" s="40">
        <v>100</v>
      </c>
      <c r="E104" s="43">
        <v>0.4</v>
      </c>
      <c r="F104" s="43">
        <v>0.4</v>
      </c>
      <c r="G104" s="43">
        <v>9.8000000000000007</v>
      </c>
      <c r="H104" s="40">
        <v>47</v>
      </c>
    </row>
    <row r="105" spans="1:8">
      <c r="A105" s="160"/>
      <c r="B105" s="161" t="s">
        <v>25</v>
      </c>
      <c r="C105" s="161"/>
      <c r="D105" s="45">
        <v>570</v>
      </c>
      <c r="E105" s="46">
        <v>22.7</v>
      </c>
      <c r="F105" s="46">
        <v>17.399999999999999</v>
      </c>
      <c r="G105" s="46">
        <v>67.41</v>
      </c>
      <c r="H105" s="46">
        <v>519.80999999999995</v>
      </c>
    </row>
    <row r="106" spans="1:8">
      <c r="A106" s="160" t="s">
        <v>203</v>
      </c>
      <c r="B106" s="40" t="s">
        <v>156</v>
      </c>
      <c r="C106" s="42" t="s">
        <v>28</v>
      </c>
      <c r="D106" s="96">
        <v>10</v>
      </c>
      <c r="E106" s="95">
        <v>0.08</v>
      </c>
      <c r="F106" s="95">
        <v>7.25</v>
      </c>
      <c r="G106" s="95">
        <v>0.13</v>
      </c>
      <c r="H106" s="95">
        <v>66.09</v>
      </c>
    </row>
    <row r="107" spans="1:8" ht="31.2">
      <c r="A107" s="160"/>
      <c r="B107" s="40" t="s">
        <v>179</v>
      </c>
      <c r="C107" s="42" t="s">
        <v>539</v>
      </c>
      <c r="D107" s="96">
        <v>150</v>
      </c>
      <c r="E107" s="95">
        <v>22.92</v>
      </c>
      <c r="F107" s="95">
        <v>13.17</v>
      </c>
      <c r="G107" s="95">
        <v>33.29</v>
      </c>
      <c r="H107" s="95">
        <v>345.68999999999994</v>
      </c>
    </row>
    <row r="108" spans="1:8" ht="31.2">
      <c r="A108" s="160"/>
      <c r="B108" s="40" t="s">
        <v>153</v>
      </c>
      <c r="C108" s="42" t="s">
        <v>29</v>
      </c>
      <c r="D108" s="96">
        <v>200</v>
      </c>
      <c r="E108" s="95">
        <v>0.06</v>
      </c>
      <c r="F108" s="95">
        <v>0.01</v>
      </c>
      <c r="G108" s="95">
        <v>11.19</v>
      </c>
      <c r="H108" s="95">
        <v>46.28</v>
      </c>
    </row>
    <row r="109" spans="1:8">
      <c r="A109" s="160"/>
      <c r="B109" s="41"/>
      <c r="C109" s="42" t="s">
        <v>64</v>
      </c>
      <c r="D109" s="96">
        <v>40</v>
      </c>
      <c r="E109" s="95">
        <v>3.16</v>
      </c>
      <c r="F109" s="97">
        <v>0.4</v>
      </c>
      <c r="G109" s="95">
        <v>19.32</v>
      </c>
      <c r="H109" s="96">
        <v>94</v>
      </c>
    </row>
    <row r="110" spans="1:8">
      <c r="A110" s="160"/>
      <c r="B110" s="40" t="s">
        <v>154</v>
      </c>
      <c r="C110" s="42" t="s">
        <v>351</v>
      </c>
      <c r="D110" s="96">
        <v>100</v>
      </c>
      <c r="E110" s="97">
        <v>0.4</v>
      </c>
      <c r="F110" s="97">
        <v>0.3</v>
      </c>
      <c r="G110" s="97">
        <v>10.3</v>
      </c>
      <c r="H110" s="96">
        <v>47</v>
      </c>
    </row>
    <row r="111" spans="1:8">
      <c r="A111" s="160"/>
      <c r="B111" s="161" t="s">
        <v>25</v>
      </c>
      <c r="C111" s="161"/>
      <c r="D111" s="94">
        <v>500</v>
      </c>
      <c r="E111" s="98">
        <v>26.62</v>
      </c>
      <c r="F111" s="98">
        <v>21.13</v>
      </c>
      <c r="G111" s="98">
        <v>74.23</v>
      </c>
      <c r="H111" s="98">
        <v>599.05999999999995</v>
      </c>
    </row>
    <row r="112" spans="1:8" ht="31.2">
      <c r="A112" s="160" t="s">
        <v>204</v>
      </c>
      <c r="B112" s="41" t="s">
        <v>165</v>
      </c>
      <c r="C112" s="42" t="s">
        <v>166</v>
      </c>
      <c r="D112" s="40">
        <v>150</v>
      </c>
      <c r="E112" s="41">
        <v>5.22</v>
      </c>
      <c r="F112" s="41">
        <v>5.27</v>
      </c>
      <c r="G112" s="41">
        <v>26.01</v>
      </c>
      <c r="H112" s="41">
        <v>174.04</v>
      </c>
    </row>
    <row r="113" spans="1:8" ht="31.2">
      <c r="A113" s="160"/>
      <c r="B113" s="40">
        <v>486</v>
      </c>
      <c r="C113" s="42" t="s">
        <v>128</v>
      </c>
      <c r="D113" s="40">
        <v>100</v>
      </c>
      <c r="E113" s="41">
        <v>7.63</v>
      </c>
      <c r="F113" s="41">
        <v>8.16</v>
      </c>
      <c r="G113" s="41">
        <v>31.26</v>
      </c>
      <c r="H113" s="41">
        <v>232.42</v>
      </c>
    </row>
    <row r="114" spans="1:8">
      <c r="A114" s="160"/>
      <c r="B114" s="40" t="s">
        <v>167</v>
      </c>
      <c r="C114" s="42" t="s">
        <v>31</v>
      </c>
      <c r="D114" s="40">
        <v>200</v>
      </c>
      <c r="E114" s="41">
        <v>3.99</v>
      </c>
      <c r="F114" s="41">
        <v>3.17</v>
      </c>
      <c r="G114" s="41">
        <v>16.34</v>
      </c>
      <c r="H114" s="41">
        <v>111.18</v>
      </c>
    </row>
    <row r="115" spans="1:8">
      <c r="A115" s="160"/>
      <c r="B115" s="40" t="s">
        <v>154</v>
      </c>
      <c r="C115" s="42" t="s">
        <v>350</v>
      </c>
      <c r="D115" s="40">
        <v>100</v>
      </c>
      <c r="E115" s="43">
        <v>0.4</v>
      </c>
      <c r="F115" s="43">
        <v>0.4</v>
      </c>
      <c r="G115" s="43">
        <v>9.8000000000000007</v>
      </c>
      <c r="H115" s="40">
        <v>47</v>
      </c>
    </row>
    <row r="116" spans="1:8">
      <c r="A116" s="160"/>
      <c r="B116" s="161" t="s">
        <v>25</v>
      </c>
      <c r="C116" s="161"/>
      <c r="D116" s="45">
        <v>550</v>
      </c>
      <c r="E116" s="46">
        <v>17.239999999999998</v>
      </c>
      <c r="F116" s="46">
        <v>17</v>
      </c>
      <c r="G116" s="46">
        <v>83.41</v>
      </c>
      <c r="H116" s="46">
        <v>564.64</v>
      </c>
    </row>
    <row r="117" spans="1:8">
      <c r="A117" s="160" t="s">
        <v>205</v>
      </c>
      <c r="B117" s="40">
        <v>356</v>
      </c>
      <c r="C117" s="42" t="s">
        <v>130</v>
      </c>
      <c r="D117" s="40">
        <v>90</v>
      </c>
      <c r="E117" s="41">
        <v>17.28</v>
      </c>
      <c r="F117" s="43">
        <v>14.9</v>
      </c>
      <c r="G117" s="41">
        <v>0.24</v>
      </c>
      <c r="H117" s="43">
        <v>244.5</v>
      </c>
    </row>
    <row r="118" spans="1:8" ht="31.2">
      <c r="A118" s="160"/>
      <c r="B118" s="40" t="s">
        <v>183</v>
      </c>
      <c r="C118" s="42" t="s">
        <v>109</v>
      </c>
      <c r="D118" s="40">
        <v>150</v>
      </c>
      <c r="E118" s="41">
        <v>3.47</v>
      </c>
      <c r="F118" s="41">
        <v>3.45</v>
      </c>
      <c r="G118" s="41">
        <v>31.61</v>
      </c>
      <c r="H118" s="41">
        <v>171.56</v>
      </c>
    </row>
    <row r="119" spans="1:8">
      <c r="A119" s="160"/>
      <c r="B119" s="40" t="s">
        <v>159</v>
      </c>
      <c r="C119" s="42" t="s">
        <v>24</v>
      </c>
      <c r="D119" s="40">
        <v>200</v>
      </c>
      <c r="E119" s="44"/>
      <c r="F119" s="44"/>
      <c r="G119" s="41">
        <v>11.09</v>
      </c>
      <c r="H119" s="41">
        <v>44.34</v>
      </c>
    </row>
    <row r="120" spans="1:8">
      <c r="A120" s="160"/>
      <c r="B120" s="41"/>
      <c r="C120" s="42" t="s">
        <v>64</v>
      </c>
      <c r="D120" s="40">
        <v>30</v>
      </c>
      <c r="E120" s="41">
        <v>2.37</v>
      </c>
      <c r="F120" s="43">
        <v>0.3</v>
      </c>
      <c r="G120" s="41">
        <v>14.49</v>
      </c>
      <c r="H120" s="43">
        <v>70.5</v>
      </c>
    </row>
    <row r="121" spans="1:8" s="52" customFormat="1">
      <c r="A121" s="160"/>
      <c r="B121" s="40" t="s">
        <v>154</v>
      </c>
      <c r="C121" s="42" t="s">
        <v>351</v>
      </c>
      <c r="D121" s="40">
        <v>100</v>
      </c>
      <c r="E121" s="43">
        <v>0.4</v>
      </c>
      <c r="F121" s="43">
        <v>0.3</v>
      </c>
      <c r="G121" s="43">
        <v>10.3</v>
      </c>
      <c r="H121" s="40">
        <v>47</v>
      </c>
    </row>
    <row r="122" spans="1:8" s="52" customFormat="1">
      <c r="A122" s="160"/>
      <c r="B122" s="161" t="s">
        <v>25</v>
      </c>
      <c r="C122" s="161"/>
      <c r="D122" s="45">
        <v>570</v>
      </c>
      <c r="E122" s="46">
        <v>23.52</v>
      </c>
      <c r="F122" s="46">
        <v>18.95</v>
      </c>
      <c r="G122" s="46">
        <v>67.73</v>
      </c>
      <c r="H122" s="47">
        <v>577.9</v>
      </c>
    </row>
    <row r="123" spans="1:8" s="52" customFormat="1" ht="31.2">
      <c r="A123" s="160" t="s">
        <v>206</v>
      </c>
      <c r="B123" s="40" t="s">
        <v>186</v>
      </c>
      <c r="C123" s="42" t="s">
        <v>127</v>
      </c>
      <c r="D123" s="40">
        <v>95</v>
      </c>
      <c r="E123" s="43">
        <v>12.739999999999998</v>
      </c>
      <c r="F123" s="41">
        <v>8.5599999999999987</v>
      </c>
      <c r="G123" s="41">
        <v>10.92</v>
      </c>
      <c r="H123" s="41">
        <v>169.3</v>
      </c>
    </row>
    <row r="124" spans="1:8" s="52" customFormat="1">
      <c r="A124" s="160"/>
      <c r="B124" s="40" t="s">
        <v>188</v>
      </c>
      <c r="C124" s="42" t="s">
        <v>189</v>
      </c>
      <c r="D124" s="40">
        <v>150</v>
      </c>
      <c r="E124" s="41">
        <v>3.68</v>
      </c>
      <c r="F124" s="41">
        <v>5.09</v>
      </c>
      <c r="G124" s="41">
        <v>29.07</v>
      </c>
      <c r="H124" s="41">
        <v>176.52</v>
      </c>
    </row>
    <row r="125" spans="1:8" ht="31.2">
      <c r="A125" s="160"/>
      <c r="B125" s="40" t="s">
        <v>174</v>
      </c>
      <c r="C125" s="42" t="s">
        <v>26</v>
      </c>
      <c r="D125" s="40">
        <v>200</v>
      </c>
      <c r="E125" s="41">
        <v>3.23</v>
      </c>
      <c r="F125" s="41">
        <v>2.5099999999999998</v>
      </c>
      <c r="G125" s="41">
        <v>20.67</v>
      </c>
      <c r="H125" s="41">
        <v>118.89</v>
      </c>
    </row>
    <row r="126" spans="1:8">
      <c r="A126" s="160"/>
      <c r="B126" s="41"/>
      <c r="C126" s="42" t="s">
        <v>64</v>
      </c>
      <c r="D126" s="40">
        <v>30</v>
      </c>
      <c r="E126" s="41">
        <v>2.37</v>
      </c>
      <c r="F126" s="43">
        <v>0.3</v>
      </c>
      <c r="G126" s="41">
        <v>14.49</v>
      </c>
      <c r="H126" s="43">
        <v>70.5</v>
      </c>
    </row>
    <row r="127" spans="1:8">
      <c r="A127" s="160"/>
      <c r="B127" s="40" t="s">
        <v>154</v>
      </c>
      <c r="C127" s="42" t="s">
        <v>350</v>
      </c>
      <c r="D127" s="40">
        <v>100</v>
      </c>
      <c r="E127" s="43">
        <v>0.4</v>
      </c>
      <c r="F127" s="43">
        <v>0.4</v>
      </c>
      <c r="G127" s="43">
        <v>9.8000000000000007</v>
      </c>
      <c r="H127" s="40">
        <v>47</v>
      </c>
    </row>
    <row r="128" spans="1:8">
      <c r="A128" s="160"/>
      <c r="B128" s="161" t="s">
        <v>25</v>
      </c>
      <c r="C128" s="161"/>
      <c r="D128" s="45">
        <v>575</v>
      </c>
      <c r="E128" s="46">
        <v>22.42</v>
      </c>
      <c r="F128" s="46">
        <v>16.86</v>
      </c>
      <c r="G128" s="46">
        <v>84.95</v>
      </c>
      <c r="H128" s="46">
        <v>582.21</v>
      </c>
    </row>
    <row r="129" spans="1:8">
      <c r="A129" s="48"/>
      <c r="B129" s="49"/>
      <c r="C129" s="49"/>
      <c r="D129" s="50"/>
      <c r="E129" s="51"/>
      <c r="F129" s="51"/>
      <c r="G129" s="51"/>
      <c r="H129" s="51"/>
    </row>
    <row r="130" spans="1:8">
      <c r="A130" s="160"/>
      <c r="B130" s="160"/>
      <c r="C130" s="160"/>
      <c r="D130" s="162" t="s">
        <v>18</v>
      </c>
      <c r="E130" s="162" t="s">
        <v>19</v>
      </c>
      <c r="F130" s="162"/>
      <c r="G130" s="162"/>
      <c r="H130" s="162" t="s">
        <v>20</v>
      </c>
    </row>
    <row r="131" spans="1:8">
      <c r="A131" s="160"/>
      <c r="B131" s="160"/>
      <c r="C131" s="160"/>
      <c r="D131" s="162"/>
      <c r="E131" s="36" t="s">
        <v>21</v>
      </c>
      <c r="F131" s="36" t="s">
        <v>22</v>
      </c>
      <c r="G131" s="36" t="s">
        <v>23</v>
      </c>
      <c r="H131" s="162"/>
    </row>
    <row r="132" spans="1:8">
      <c r="A132" s="165" t="s">
        <v>207</v>
      </c>
      <c r="B132" s="165"/>
      <c r="C132" s="165"/>
      <c r="D132" s="101">
        <v>10970</v>
      </c>
      <c r="E132" s="102">
        <v>450.34</v>
      </c>
      <c r="F132" s="102">
        <v>357.49</v>
      </c>
      <c r="G132" s="103">
        <v>1498.8</v>
      </c>
      <c r="H132" s="103">
        <v>11173.64</v>
      </c>
    </row>
    <row r="133" spans="1:8">
      <c r="A133" s="166" t="s">
        <v>208</v>
      </c>
      <c r="B133" s="166"/>
      <c r="C133" s="166"/>
      <c r="D133" s="104">
        <v>549</v>
      </c>
      <c r="E133" s="102">
        <v>22.52</v>
      </c>
      <c r="F133" s="102">
        <v>17.87</v>
      </c>
      <c r="G133" s="102">
        <v>74.94</v>
      </c>
      <c r="H133" s="102">
        <v>558.67999999999995</v>
      </c>
    </row>
    <row r="134" spans="1:8">
      <c r="A134" s="165" t="s">
        <v>209</v>
      </c>
      <c r="B134" s="165"/>
      <c r="C134" s="165"/>
      <c r="D134" s="105"/>
      <c r="E134" s="106">
        <v>29</v>
      </c>
      <c r="F134" s="106">
        <v>23</v>
      </c>
      <c r="G134" s="106">
        <v>22</v>
      </c>
      <c r="H134" s="106">
        <v>24</v>
      </c>
    </row>
    <row r="135" spans="1:8">
      <c r="A135" s="165" t="s">
        <v>32</v>
      </c>
      <c r="B135" s="165"/>
      <c r="C135" s="165"/>
      <c r="D135" s="44"/>
      <c r="E135" s="38">
        <v>77</v>
      </c>
      <c r="F135" s="38">
        <v>79</v>
      </c>
      <c r="G135" s="38">
        <v>335</v>
      </c>
      <c r="H135" s="39">
        <v>2350</v>
      </c>
    </row>
  </sheetData>
  <mergeCells count="57">
    <mergeCell ref="H130:H131"/>
    <mergeCell ref="A132:C132"/>
    <mergeCell ref="A133:C133"/>
    <mergeCell ref="A134:C134"/>
    <mergeCell ref="A135:C135"/>
    <mergeCell ref="A2:H2"/>
    <mergeCell ref="H5:H6"/>
    <mergeCell ref="A8:A13"/>
    <mergeCell ref="B13:C13"/>
    <mergeCell ref="A14:A19"/>
    <mergeCell ref="B19:C19"/>
    <mergeCell ref="A20:A26"/>
    <mergeCell ref="B26:C26"/>
    <mergeCell ref="A27:A32"/>
    <mergeCell ref="B32:C32"/>
    <mergeCell ref="F3:G3"/>
    <mergeCell ref="F4:G4"/>
    <mergeCell ref="A5:A6"/>
    <mergeCell ref="B5:B6"/>
    <mergeCell ref="C5:C6"/>
    <mergeCell ref="D5:D6"/>
    <mergeCell ref="E5:G5"/>
    <mergeCell ref="A33:A38"/>
    <mergeCell ref="B38:C38"/>
    <mergeCell ref="A39:A45"/>
    <mergeCell ref="B45:C45"/>
    <mergeCell ref="A46:A51"/>
    <mergeCell ref="B51:C51"/>
    <mergeCell ref="A52:A56"/>
    <mergeCell ref="B56:C56"/>
    <mergeCell ref="A57:A62"/>
    <mergeCell ref="B62:C62"/>
    <mergeCell ref="A63:A68"/>
    <mergeCell ref="B68:C68"/>
    <mergeCell ref="A69:A74"/>
    <mergeCell ref="B74:C74"/>
    <mergeCell ref="A75:A80"/>
    <mergeCell ref="B80:C80"/>
    <mergeCell ref="A81:A87"/>
    <mergeCell ref="B87:C87"/>
    <mergeCell ref="A88:A93"/>
    <mergeCell ref="B93:C93"/>
    <mergeCell ref="A94:A99"/>
    <mergeCell ref="B99:C99"/>
    <mergeCell ref="A100:A105"/>
    <mergeCell ref="B105:C105"/>
    <mergeCell ref="A106:A111"/>
    <mergeCell ref="B111:C111"/>
    <mergeCell ref="A112:A116"/>
    <mergeCell ref="B116:C116"/>
    <mergeCell ref="A117:A122"/>
    <mergeCell ref="B122:C122"/>
    <mergeCell ref="A123:A128"/>
    <mergeCell ref="B128:C128"/>
    <mergeCell ref="A130:C131"/>
    <mergeCell ref="D130:D131"/>
    <mergeCell ref="E130:G1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verticalDpi="0" r:id="rId1"/>
  <rowBreaks count="3" manualBreakCount="3">
    <brk id="38" max="16383" man="1"/>
    <brk id="68" max="16383" man="1"/>
    <brk id="9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V54"/>
  <sheetViews>
    <sheetView topLeftCell="A19" workbookViewId="0">
      <selection activeCell="D54" sqref="D54:P54"/>
    </sheetView>
  </sheetViews>
  <sheetFormatPr defaultColWidth="8.88671875" defaultRowHeight="15.6"/>
  <cols>
    <col min="1" max="1" width="5.109375" style="22" customWidth="1"/>
    <col min="2" max="2" width="14.33203125" style="22" customWidth="1"/>
    <col min="3" max="3" width="13" style="22" customWidth="1"/>
    <col min="4" max="5" width="7" style="22" bestFit="1" customWidth="1"/>
    <col min="6" max="6" width="8.33203125" style="22" bestFit="1" customWidth="1"/>
    <col min="7" max="7" width="19.109375" style="22" customWidth="1"/>
    <col min="8" max="8" width="4.88671875" style="22" customWidth="1"/>
    <col min="9" max="10" width="5.88671875" style="22" bestFit="1" customWidth="1"/>
    <col min="11" max="11" width="6.33203125" style="22" customWidth="1"/>
    <col min="12" max="12" width="7.33203125" style="22" customWidth="1"/>
    <col min="13" max="13" width="4.88671875" style="22" customWidth="1"/>
    <col min="14" max="14" width="7.33203125" style="22" customWidth="1"/>
    <col min="15" max="15" width="8.44140625" style="22" customWidth="1"/>
    <col min="16" max="16" width="8.33203125" style="22" customWidth="1"/>
    <col min="17" max="17" width="4.88671875" style="22" customWidth="1"/>
    <col min="18" max="16384" width="8.88671875" style="22"/>
  </cols>
  <sheetData>
    <row r="1" spans="1:256">
      <c r="O1" s="183"/>
      <c r="P1" s="18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spans="1:256" ht="36.75" customHeight="1">
      <c r="A2" s="171" t="s">
        <v>133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24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>
      <c r="A4" s="184" t="s">
        <v>32</v>
      </c>
      <c r="B4" s="185"/>
      <c r="C4" s="186"/>
      <c r="D4" s="25">
        <v>77</v>
      </c>
      <c r="E4" s="25">
        <v>79</v>
      </c>
      <c r="F4" s="25">
        <v>335</v>
      </c>
      <c r="G4" s="26">
        <v>2350</v>
      </c>
      <c r="H4" s="27"/>
      <c r="I4" s="27"/>
      <c r="J4" s="27"/>
      <c r="K4" s="27"/>
      <c r="L4" s="27"/>
      <c r="M4" s="27"/>
      <c r="N4" s="27"/>
      <c r="O4" s="27"/>
      <c r="P4" s="27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>
      <c r="A6" s="176" t="s">
        <v>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</row>
    <row r="7" spans="1:256" ht="23.25" customHeight="1">
      <c r="A7" s="177" t="s">
        <v>33</v>
      </c>
      <c r="B7" s="177"/>
      <c r="C7" s="177"/>
      <c r="D7" s="181" t="s">
        <v>19</v>
      </c>
      <c r="E7" s="181"/>
      <c r="F7" s="181"/>
      <c r="G7" s="177" t="s">
        <v>34</v>
      </c>
      <c r="H7" s="28"/>
      <c r="I7" s="174" t="s">
        <v>35</v>
      </c>
      <c r="J7" s="174"/>
      <c r="K7" s="174"/>
      <c r="L7" s="174"/>
      <c r="M7" s="28"/>
      <c r="N7" s="174" t="s">
        <v>36</v>
      </c>
      <c r="O7" s="174"/>
      <c r="P7" s="174"/>
    </row>
    <row r="8" spans="1:256" ht="39.75" customHeight="1">
      <c r="A8" s="178"/>
      <c r="B8" s="179"/>
      <c r="C8" s="180"/>
      <c r="D8" s="121" t="s">
        <v>21</v>
      </c>
      <c r="E8" s="121" t="s">
        <v>22</v>
      </c>
      <c r="F8" s="121" t="s">
        <v>23</v>
      </c>
      <c r="G8" s="182"/>
      <c r="H8" s="28"/>
      <c r="I8" s="29" t="s">
        <v>21</v>
      </c>
      <c r="J8" s="29" t="s">
        <v>22</v>
      </c>
      <c r="K8" s="29" t="s">
        <v>23</v>
      </c>
      <c r="L8" s="29" t="s">
        <v>37</v>
      </c>
      <c r="M8" s="30"/>
      <c r="N8" s="29" t="s">
        <v>21</v>
      </c>
      <c r="O8" s="29" t="s">
        <v>22</v>
      </c>
      <c r="P8" s="29" t="s">
        <v>23</v>
      </c>
    </row>
    <row r="9" spans="1:256">
      <c r="A9" s="174" t="s">
        <v>1</v>
      </c>
      <c r="B9" s="174"/>
      <c r="C9" s="174"/>
      <c r="D9" s="135">
        <v>31.07</v>
      </c>
      <c r="E9" s="135">
        <v>15.72</v>
      </c>
      <c r="F9" s="135">
        <v>77.849999999999994</v>
      </c>
      <c r="G9" s="135">
        <v>576.62</v>
      </c>
      <c r="H9" s="136"/>
      <c r="I9" s="137">
        <v>40</v>
      </c>
      <c r="J9" s="137">
        <v>20</v>
      </c>
      <c r="K9" s="137">
        <v>23</v>
      </c>
      <c r="L9" s="137">
        <v>25</v>
      </c>
      <c r="M9" s="136"/>
      <c r="N9" s="138">
        <v>22</v>
      </c>
      <c r="O9" s="138">
        <v>25</v>
      </c>
      <c r="P9" s="138">
        <v>54</v>
      </c>
    </row>
    <row r="10" spans="1:256">
      <c r="A10" s="174" t="s">
        <v>2</v>
      </c>
      <c r="B10" s="174"/>
      <c r="C10" s="174"/>
      <c r="D10" s="135">
        <v>24.53</v>
      </c>
      <c r="E10" s="135">
        <v>19.37</v>
      </c>
      <c r="F10" s="135">
        <v>68.83</v>
      </c>
      <c r="G10" s="135">
        <v>552.94000000000005</v>
      </c>
      <c r="H10" s="136"/>
      <c r="I10" s="137">
        <v>32</v>
      </c>
      <c r="J10" s="137">
        <v>25</v>
      </c>
      <c r="K10" s="137">
        <v>21</v>
      </c>
      <c r="L10" s="137">
        <v>24</v>
      </c>
      <c r="M10" s="136"/>
      <c r="N10" s="138">
        <v>18</v>
      </c>
      <c r="O10" s="138">
        <v>32</v>
      </c>
      <c r="P10" s="138">
        <v>50</v>
      </c>
    </row>
    <row r="11" spans="1:256">
      <c r="A11" s="174" t="s">
        <v>3</v>
      </c>
      <c r="B11" s="174"/>
      <c r="C11" s="174"/>
      <c r="D11" s="135">
        <v>18.61</v>
      </c>
      <c r="E11" s="135">
        <v>16.43</v>
      </c>
      <c r="F11" s="135">
        <v>71.760000000000005</v>
      </c>
      <c r="G11" s="135">
        <v>516.22</v>
      </c>
      <c r="H11" s="136"/>
      <c r="I11" s="137">
        <v>24</v>
      </c>
      <c r="J11" s="137">
        <v>21</v>
      </c>
      <c r="K11" s="137">
        <v>21</v>
      </c>
      <c r="L11" s="137">
        <v>22</v>
      </c>
      <c r="M11" s="136"/>
      <c r="N11" s="138">
        <v>14</v>
      </c>
      <c r="O11" s="138">
        <v>29</v>
      </c>
      <c r="P11" s="138">
        <v>56</v>
      </c>
    </row>
    <row r="12" spans="1:256">
      <c r="A12" s="174" t="s">
        <v>4</v>
      </c>
      <c r="B12" s="174"/>
      <c r="C12" s="174"/>
      <c r="D12" s="135">
        <v>21.75</v>
      </c>
      <c r="E12" s="135">
        <v>15.88</v>
      </c>
      <c r="F12" s="139">
        <v>67.8</v>
      </c>
      <c r="G12" s="135">
        <v>505.07</v>
      </c>
      <c r="H12" s="136"/>
      <c r="I12" s="137">
        <v>28</v>
      </c>
      <c r="J12" s="137">
        <v>20</v>
      </c>
      <c r="K12" s="137">
        <v>20</v>
      </c>
      <c r="L12" s="137">
        <v>21</v>
      </c>
      <c r="M12" s="136"/>
      <c r="N12" s="138">
        <v>17</v>
      </c>
      <c r="O12" s="138">
        <v>28</v>
      </c>
      <c r="P12" s="138">
        <v>54</v>
      </c>
    </row>
    <row r="13" spans="1:256">
      <c r="A13" s="174" t="s">
        <v>5</v>
      </c>
      <c r="B13" s="174"/>
      <c r="C13" s="174"/>
      <c r="D13" s="135">
        <v>26.95</v>
      </c>
      <c r="E13" s="135">
        <v>19.510000000000002</v>
      </c>
      <c r="F13" s="135">
        <v>80.81</v>
      </c>
      <c r="G13" s="135">
        <v>610.59</v>
      </c>
      <c r="H13" s="136"/>
      <c r="I13" s="137">
        <v>35</v>
      </c>
      <c r="J13" s="137">
        <v>25</v>
      </c>
      <c r="K13" s="137">
        <v>24</v>
      </c>
      <c r="L13" s="137">
        <v>26</v>
      </c>
      <c r="M13" s="136"/>
      <c r="N13" s="138">
        <v>18</v>
      </c>
      <c r="O13" s="138">
        <v>29</v>
      </c>
      <c r="P13" s="138">
        <v>53</v>
      </c>
    </row>
    <row r="14" spans="1:256">
      <c r="A14" s="174" t="s">
        <v>6</v>
      </c>
      <c r="B14" s="174"/>
      <c r="C14" s="174"/>
      <c r="D14" s="135">
        <v>19.84</v>
      </c>
      <c r="E14" s="139">
        <v>17.600000000000001</v>
      </c>
      <c r="F14" s="135">
        <v>79.569999999999993</v>
      </c>
      <c r="G14" s="135">
        <v>559.25</v>
      </c>
      <c r="H14" s="136"/>
      <c r="I14" s="137">
        <v>26</v>
      </c>
      <c r="J14" s="137">
        <v>22</v>
      </c>
      <c r="K14" s="137">
        <v>24</v>
      </c>
      <c r="L14" s="137">
        <v>24</v>
      </c>
      <c r="M14" s="136"/>
      <c r="N14" s="138">
        <v>14</v>
      </c>
      <c r="O14" s="138">
        <v>28</v>
      </c>
      <c r="P14" s="138">
        <v>57</v>
      </c>
    </row>
    <row r="15" spans="1:256">
      <c r="A15" s="174" t="s">
        <v>7</v>
      </c>
      <c r="B15" s="174"/>
      <c r="C15" s="174"/>
      <c r="D15" s="135">
        <v>26.62</v>
      </c>
      <c r="E15" s="135">
        <v>21.13</v>
      </c>
      <c r="F15" s="135">
        <v>74.23</v>
      </c>
      <c r="G15" s="135">
        <v>599.05999999999995</v>
      </c>
      <c r="H15" s="136"/>
      <c r="I15" s="137">
        <v>35</v>
      </c>
      <c r="J15" s="137">
        <v>27</v>
      </c>
      <c r="K15" s="137">
        <v>22</v>
      </c>
      <c r="L15" s="137">
        <v>25</v>
      </c>
      <c r="M15" s="136"/>
      <c r="N15" s="138">
        <v>18</v>
      </c>
      <c r="O15" s="138">
        <v>32</v>
      </c>
      <c r="P15" s="138">
        <v>50</v>
      </c>
    </row>
    <row r="16" spans="1:256">
      <c r="A16" s="174" t="s">
        <v>8</v>
      </c>
      <c r="B16" s="174"/>
      <c r="C16" s="174"/>
      <c r="D16" s="135">
        <v>15.71</v>
      </c>
      <c r="E16" s="135">
        <v>15.67</v>
      </c>
      <c r="F16" s="135">
        <v>80.69</v>
      </c>
      <c r="G16" s="135">
        <v>534.39</v>
      </c>
      <c r="H16" s="136"/>
      <c r="I16" s="137">
        <v>20</v>
      </c>
      <c r="J16" s="137">
        <v>20</v>
      </c>
      <c r="K16" s="137">
        <v>24</v>
      </c>
      <c r="L16" s="137">
        <v>23</v>
      </c>
      <c r="M16" s="136"/>
      <c r="N16" s="138">
        <v>12</v>
      </c>
      <c r="O16" s="138">
        <v>26</v>
      </c>
      <c r="P16" s="138">
        <v>60</v>
      </c>
    </row>
    <row r="17" spans="1:16">
      <c r="A17" s="174" t="s">
        <v>9</v>
      </c>
      <c r="B17" s="174"/>
      <c r="C17" s="174"/>
      <c r="D17" s="135">
        <v>23.52</v>
      </c>
      <c r="E17" s="135">
        <v>18.95</v>
      </c>
      <c r="F17" s="135">
        <v>67.73</v>
      </c>
      <c r="G17" s="139">
        <v>577.9</v>
      </c>
      <c r="H17" s="136"/>
      <c r="I17" s="137">
        <v>31</v>
      </c>
      <c r="J17" s="137">
        <v>24</v>
      </c>
      <c r="K17" s="137">
        <v>20</v>
      </c>
      <c r="L17" s="137">
        <v>25</v>
      </c>
      <c r="M17" s="136"/>
      <c r="N17" s="138">
        <v>16</v>
      </c>
      <c r="O17" s="138">
        <v>30</v>
      </c>
      <c r="P17" s="138">
        <v>47</v>
      </c>
    </row>
    <row r="18" spans="1:16">
      <c r="A18" s="174" t="s">
        <v>10</v>
      </c>
      <c r="B18" s="174"/>
      <c r="C18" s="174"/>
      <c r="D18" s="135">
        <v>22.42</v>
      </c>
      <c r="E18" s="135">
        <v>16.86</v>
      </c>
      <c r="F18" s="135">
        <v>84.95</v>
      </c>
      <c r="G18" s="135">
        <v>582.21</v>
      </c>
      <c r="H18" s="136"/>
      <c r="I18" s="137">
        <v>29</v>
      </c>
      <c r="J18" s="137">
        <v>21</v>
      </c>
      <c r="K18" s="137">
        <v>25</v>
      </c>
      <c r="L18" s="137">
        <v>25</v>
      </c>
      <c r="M18" s="136"/>
      <c r="N18" s="138">
        <v>15</v>
      </c>
      <c r="O18" s="138">
        <v>26</v>
      </c>
      <c r="P18" s="138">
        <v>58</v>
      </c>
    </row>
    <row r="19" spans="1:16">
      <c r="A19" s="174" t="s">
        <v>113</v>
      </c>
      <c r="B19" s="174"/>
      <c r="C19" s="174"/>
      <c r="D19" s="135">
        <v>20.56</v>
      </c>
      <c r="E19" s="135">
        <v>15.74</v>
      </c>
      <c r="F19" s="135">
        <v>68.010000000000005</v>
      </c>
      <c r="G19" s="135">
        <v>496.55</v>
      </c>
      <c r="H19" s="136"/>
      <c r="I19" s="137">
        <v>27</v>
      </c>
      <c r="J19" s="137">
        <v>20</v>
      </c>
      <c r="K19" s="137">
        <v>20</v>
      </c>
      <c r="L19" s="137">
        <v>21</v>
      </c>
      <c r="M19" s="136"/>
      <c r="N19" s="138">
        <v>17</v>
      </c>
      <c r="O19" s="138">
        <v>29</v>
      </c>
      <c r="P19" s="138">
        <v>55</v>
      </c>
    </row>
    <row r="20" spans="1:16">
      <c r="A20" s="174" t="s">
        <v>114</v>
      </c>
      <c r="B20" s="174"/>
      <c r="C20" s="174"/>
      <c r="D20" s="135">
        <v>25.32</v>
      </c>
      <c r="E20" s="135">
        <v>19.57</v>
      </c>
      <c r="F20" s="135">
        <v>73.16</v>
      </c>
      <c r="G20" s="135">
        <v>576.44000000000005</v>
      </c>
      <c r="H20" s="136"/>
      <c r="I20" s="137">
        <v>33</v>
      </c>
      <c r="J20" s="137">
        <v>25</v>
      </c>
      <c r="K20" s="137">
        <v>22</v>
      </c>
      <c r="L20" s="137">
        <v>25</v>
      </c>
      <c r="M20" s="136"/>
      <c r="N20" s="138">
        <v>18</v>
      </c>
      <c r="O20" s="138">
        <v>31</v>
      </c>
      <c r="P20" s="138">
        <v>51</v>
      </c>
    </row>
    <row r="21" spans="1:16">
      <c r="A21" s="174" t="s">
        <v>115</v>
      </c>
      <c r="B21" s="174"/>
      <c r="C21" s="174"/>
      <c r="D21" s="135">
        <v>16.25</v>
      </c>
      <c r="E21" s="135">
        <v>15.64</v>
      </c>
      <c r="F21" s="135">
        <v>68.31</v>
      </c>
      <c r="G21" s="135">
        <v>483.31</v>
      </c>
      <c r="H21" s="136"/>
      <c r="I21" s="137">
        <v>21</v>
      </c>
      <c r="J21" s="137">
        <v>20</v>
      </c>
      <c r="K21" s="137">
        <v>20</v>
      </c>
      <c r="L21" s="137">
        <v>21</v>
      </c>
      <c r="M21" s="136"/>
      <c r="N21" s="138">
        <v>13</v>
      </c>
      <c r="O21" s="138">
        <v>29</v>
      </c>
      <c r="P21" s="138">
        <v>57</v>
      </c>
    </row>
    <row r="22" spans="1:16">
      <c r="A22" s="174" t="s">
        <v>116</v>
      </c>
      <c r="B22" s="174"/>
      <c r="C22" s="174"/>
      <c r="D22" s="135">
        <v>19.579999999999998</v>
      </c>
      <c r="E22" s="135">
        <v>18.649999999999999</v>
      </c>
      <c r="F22" s="135">
        <v>79.760000000000005</v>
      </c>
      <c r="G22" s="135">
        <v>569.67999999999995</v>
      </c>
      <c r="H22" s="136"/>
      <c r="I22" s="137">
        <v>25</v>
      </c>
      <c r="J22" s="137">
        <v>24</v>
      </c>
      <c r="K22" s="137">
        <v>24</v>
      </c>
      <c r="L22" s="137">
        <v>24</v>
      </c>
      <c r="M22" s="136"/>
      <c r="N22" s="138">
        <v>14</v>
      </c>
      <c r="O22" s="138">
        <v>29</v>
      </c>
      <c r="P22" s="138">
        <v>56</v>
      </c>
    </row>
    <row r="23" spans="1:16">
      <c r="A23" s="174" t="s">
        <v>117</v>
      </c>
      <c r="B23" s="174"/>
      <c r="C23" s="174"/>
      <c r="D23" s="135">
        <v>26.95</v>
      </c>
      <c r="E23" s="135">
        <v>19.510000000000002</v>
      </c>
      <c r="F23" s="135">
        <v>80.81</v>
      </c>
      <c r="G23" s="135">
        <v>610.59</v>
      </c>
      <c r="H23" s="136"/>
      <c r="I23" s="137">
        <v>35</v>
      </c>
      <c r="J23" s="137">
        <v>25</v>
      </c>
      <c r="K23" s="137">
        <v>24</v>
      </c>
      <c r="L23" s="137">
        <v>26</v>
      </c>
      <c r="M23" s="136"/>
      <c r="N23" s="138">
        <v>18</v>
      </c>
      <c r="O23" s="138">
        <v>29</v>
      </c>
      <c r="P23" s="138">
        <v>53</v>
      </c>
    </row>
    <row r="24" spans="1:16">
      <c r="A24" s="174" t="s">
        <v>118</v>
      </c>
      <c r="B24" s="174"/>
      <c r="C24" s="174"/>
      <c r="D24" s="139">
        <v>22.7</v>
      </c>
      <c r="E24" s="139">
        <v>17.399999999999999</v>
      </c>
      <c r="F24" s="135">
        <v>67.41</v>
      </c>
      <c r="G24" s="135">
        <v>519.80999999999995</v>
      </c>
      <c r="H24" s="136"/>
      <c r="I24" s="137">
        <v>29</v>
      </c>
      <c r="J24" s="137">
        <v>22</v>
      </c>
      <c r="K24" s="137">
        <v>20</v>
      </c>
      <c r="L24" s="137">
        <v>22</v>
      </c>
      <c r="M24" s="136"/>
      <c r="N24" s="138">
        <v>17</v>
      </c>
      <c r="O24" s="138">
        <v>30</v>
      </c>
      <c r="P24" s="138">
        <v>52</v>
      </c>
    </row>
    <row r="25" spans="1:16">
      <c r="A25" s="174" t="s">
        <v>119</v>
      </c>
      <c r="B25" s="174"/>
      <c r="C25" s="174"/>
      <c r="D25" s="135">
        <v>26.62</v>
      </c>
      <c r="E25" s="135">
        <v>21.13</v>
      </c>
      <c r="F25" s="135">
        <v>74.23</v>
      </c>
      <c r="G25" s="135">
        <v>599.05999999999995</v>
      </c>
      <c r="H25" s="136"/>
      <c r="I25" s="137">
        <v>35</v>
      </c>
      <c r="J25" s="137">
        <v>27</v>
      </c>
      <c r="K25" s="137">
        <v>22</v>
      </c>
      <c r="L25" s="137">
        <v>25</v>
      </c>
      <c r="M25" s="136"/>
      <c r="N25" s="138">
        <v>18</v>
      </c>
      <c r="O25" s="138">
        <v>32</v>
      </c>
      <c r="P25" s="138">
        <v>50</v>
      </c>
    </row>
    <row r="26" spans="1:16">
      <c r="A26" s="174" t="s">
        <v>120</v>
      </c>
      <c r="B26" s="174"/>
      <c r="C26" s="174"/>
      <c r="D26" s="135">
        <v>17.239999999999998</v>
      </c>
      <c r="E26" s="140">
        <v>17</v>
      </c>
      <c r="F26" s="135">
        <v>83.41</v>
      </c>
      <c r="G26" s="135">
        <v>564.64</v>
      </c>
      <c r="H26" s="136"/>
      <c r="I26" s="137">
        <v>22</v>
      </c>
      <c r="J26" s="137">
        <v>22</v>
      </c>
      <c r="K26" s="137">
        <v>25</v>
      </c>
      <c r="L26" s="137">
        <v>24</v>
      </c>
      <c r="M26" s="136"/>
      <c r="N26" s="138">
        <v>12</v>
      </c>
      <c r="O26" s="138">
        <v>27</v>
      </c>
      <c r="P26" s="138">
        <v>59</v>
      </c>
    </row>
    <row r="27" spans="1:16">
      <c r="A27" s="174" t="s">
        <v>121</v>
      </c>
      <c r="B27" s="174"/>
      <c r="C27" s="174"/>
      <c r="D27" s="135">
        <v>23.52</v>
      </c>
      <c r="E27" s="135">
        <v>18.95</v>
      </c>
      <c r="F27" s="135">
        <v>67.73</v>
      </c>
      <c r="G27" s="139">
        <v>577.9</v>
      </c>
      <c r="H27" s="136"/>
      <c r="I27" s="137">
        <v>31</v>
      </c>
      <c r="J27" s="137">
        <v>24</v>
      </c>
      <c r="K27" s="137">
        <v>20</v>
      </c>
      <c r="L27" s="137">
        <v>25</v>
      </c>
      <c r="M27" s="136"/>
      <c r="N27" s="138">
        <v>16</v>
      </c>
      <c r="O27" s="138">
        <v>30</v>
      </c>
      <c r="P27" s="138">
        <v>47</v>
      </c>
    </row>
    <row r="28" spans="1:16">
      <c r="A28" s="174" t="s">
        <v>122</v>
      </c>
      <c r="B28" s="174"/>
      <c r="C28" s="174"/>
      <c r="D28" s="135">
        <v>22.42</v>
      </c>
      <c r="E28" s="135">
        <v>16.86</v>
      </c>
      <c r="F28" s="135">
        <v>84.95</v>
      </c>
      <c r="G28" s="135">
        <v>582.21</v>
      </c>
      <c r="H28" s="136"/>
      <c r="I28" s="137">
        <v>29</v>
      </c>
      <c r="J28" s="137">
        <v>21</v>
      </c>
      <c r="K28" s="137">
        <v>25</v>
      </c>
      <c r="L28" s="137">
        <v>25</v>
      </c>
      <c r="M28" s="136"/>
      <c r="N28" s="138">
        <v>15</v>
      </c>
      <c r="O28" s="138">
        <v>26</v>
      </c>
      <c r="P28" s="138">
        <v>58</v>
      </c>
    </row>
    <row r="29" spans="1:16">
      <c r="A29" s="175" t="s">
        <v>38</v>
      </c>
      <c r="B29" s="175"/>
      <c r="C29" s="175"/>
      <c r="D29" s="141">
        <v>22.61</v>
      </c>
      <c r="E29" s="141">
        <v>17.88</v>
      </c>
      <c r="F29" s="142">
        <v>75.099999999999994</v>
      </c>
      <c r="G29" s="141">
        <v>559.72</v>
      </c>
      <c r="H29" s="143"/>
      <c r="I29" s="144">
        <v>29</v>
      </c>
      <c r="J29" s="144">
        <v>23</v>
      </c>
      <c r="K29" s="144">
        <v>22</v>
      </c>
      <c r="L29" s="144">
        <v>24</v>
      </c>
      <c r="M29" s="143"/>
      <c r="N29" s="145">
        <v>16</v>
      </c>
      <c r="O29" s="145">
        <v>29</v>
      </c>
      <c r="P29" s="145">
        <v>54</v>
      </c>
    </row>
    <row r="30" spans="1:16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>
      <c r="A31" s="176" t="s">
        <v>11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</row>
    <row r="32" spans="1:16">
      <c r="A32" s="177" t="s">
        <v>33</v>
      </c>
      <c r="B32" s="177"/>
      <c r="C32" s="177"/>
      <c r="D32" s="181" t="s">
        <v>19</v>
      </c>
      <c r="E32" s="181"/>
      <c r="F32" s="181"/>
      <c r="G32" s="177" t="s">
        <v>34</v>
      </c>
      <c r="H32" s="28"/>
      <c r="I32" s="174" t="s">
        <v>35</v>
      </c>
      <c r="J32" s="174"/>
      <c r="K32" s="174"/>
      <c r="L32" s="174"/>
      <c r="M32" s="28"/>
      <c r="N32" s="174" t="s">
        <v>36</v>
      </c>
      <c r="O32" s="174"/>
      <c r="P32" s="174"/>
    </row>
    <row r="33" spans="1:16">
      <c r="A33" s="178"/>
      <c r="B33" s="179"/>
      <c r="C33" s="180"/>
      <c r="D33" s="121" t="s">
        <v>21</v>
      </c>
      <c r="E33" s="121" t="s">
        <v>22</v>
      </c>
      <c r="F33" s="121" t="s">
        <v>23</v>
      </c>
      <c r="G33" s="182"/>
      <c r="H33" s="28"/>
      <c r="I33" s="122" t="s">
        <v>21</v>
      </c>
      <c r="J33" s="122" t="s">
        <v>22</v>
      </c>
      <c r="K33" s="122" t="s">
        <v>23</v>
      </c>
      <c r="L33" s="122" t="s">
        <v>37</v>
      </c>
      <c r="M33" s="28"/>
      <c r="N33" s="122" t="s">
        <v>21</v>
      </c>
      <c r="O33" s="122" t="s">
        <v>22</v>
      </c>
      <c r="P33" s="122" t="s">
        <v>23</v>
      </c>
    </row>
    <row r="34" spans="1:16">
      <c r="A34" s="174" t="s">
        <v>1</v>
      </c>
      <c r="B34" s="174"/>
      <c r="C34" s="174"/>
      <c r="D34" s="135">
        <v>35.94</v>
      </c>
      <c r="E34" s="135">
        <v>25.17</v>
      </c>
      <c r="F34" s="135">
        <v>101.44</v>
      </c>
      <c r="G34" s="135">
        <v>773.84</v>
      </c>
      <c r="H34" s="136"/>
      <c r="I34" s="137">
        <v>47</v>
      </c>
      <c r="J34" s="137">
        <v>32</v>
      </c>
      <c r="K34" s="137">
        <v>30</v>
      </c>
      <c r="L34" s="137">
        <v>33</v>
      </c>
      <c r="M34" s="136"/>
      <c r="N34" s="138">
        <v>19</v>
      </c>
      <c r="O34" s="138">
        <v>29</v>
      </c>
      <c r="P34" s="138">
        <v>52</v>
      </c>
    </row>
    <row r="35" spans="1:16">
      <c r="A35" s="174" t="s">
        <v>2</v>
      </c>
      <c r="B35" s="174"/>
      <c r="C35" s="174"/>
      <c r="D35" s="135">
        <v>25.99</v>
      </c>
      <c r="E35" s="135">
        <v>25.67</v>
      </c>
      <c r="F35" s="135">
        <v>100.38</v>
      </c>
      <c r="G35" s="135">
        <v>741.66</v>
      </c>
      <c r="H35" s="136"/>
      <c r="I35" s="137">
        <v>34</v>
      </c>
      <c r="J35" s="137">
        <v>32</v>
      </c>
      <c r="K35" s="137">
        <v>30</v>
      </c>
      <c r="L35" s="137">
        <v>32</v>
      </c>
      <c r="M35" s="136"/>
      <c r="N35" s="138">
        <v>14</v>
      </c>
      <c r="O35" s="138">
        <v>31</v>
      </c>
      <c r="P35" s="138">
        <v>54</v>
      </c>
    </row>
    <row r="36" spans="1:16">
      <c r="A36" s="174" t="s">
        <v>3</v>
      </c>
      <c r="B36" s="174"/>
      <c r="C36" s="174"/>
      <c r="D36" s="135">
        <v>34.03</v>
      </c>
      <c r="E36" s="135">
        <v>22.37</v>
      </c>
      <c r="F36" s="135">
        <v>100.13</v>
      </c>
      <c r="G36" s="135">
        <v>748.44</v>
      </c>
      <c r="H36" s="136"/>
      <c r="I36" s="137">
        <v>44</v>
      </c>
      <c r="J36" s="137">
        <v>28</v>
      </c>
      <c r="K36" s="137">
        <v>30</v>
      </c>
      <c r="L36" s="137">
        <v>32</v>
      </c>
      <c r="M36" s="136"/>
      <c r="N36" s="138">
        <v>18</v>
      </c>
      <c r="O36" s="138">
        <v>27</v>
      </c>
      <c r="P36" s="138">
        <v>54</v>
      </c>
    </row>
    <row r="37" spans="1:16">
      <c r="A37" s="174" t="s">
        <v>4</v>
      </c>
      <c r="B37" s="174"/>
      <c r="C37" s="174"/>
      <c r="D37" s="139">
        <v>31.5</v>
      </c>
      <c r="E37" s="139">
        <v>22.4</v>
      </c>
      <c r="F37" s="139">
        <v>98.9</v>
      </c>
      <c r="G37" s="139">
        <v>727.9</v>
      </c>
      <c r="H37" s="136"/>
      <c r="I37" s="137">
        <v>41</v>
      </c>
      <c r="J37" s="137">
        <v>28</v>
      </c>
      <c r="K37" s="137">
        <v>30</v>
      </c>
      <c r="L37" s="137">
        <v>31</v>
      </c>
      <c r="M37" s="136"/>
      <c r="N37" s="138">
        <v>17</v>
      </c>
      <c r="O37" s="138">
        <v>28</v>
      </c>
      <c r="P37" s="138">
        <v>54</v>
      </c>
    </row>
    <row r="38" spans="1:16">
      <c r="A38" s="174" t="s">
        <v>5</v>
      </c>
      <c r="B38" s="174"/>
      <c r="C38" s="174"/>
      <c r="D38" s="135">
        <v>33.369999999999997</v>
      </c>
      <c r="E38" s="135">
        <v>24.03</v>
      </c>
      <c r="F38" s="135">
        <v>98.67</v>
      </c>
      <c r="G38" s="135">
        <v>748.66</v>
      </c>
      <c r="H38" s="136"/>
      <c r="I38" s="137">
        <v>43</v>
      </c>
      <c r="J38" s="137">
        <v>30</v>
      </c>
      <c r="K38" s="137">
        <v>29</v>
      </c>
      <c r="L38" s="137">
        <v>32</v>
      </c>
      <c r="M38" s="136"/>
      <c r="N38" s="138">
        <v>18</v>
      </c>
      <c r="O38" s="138">
        <v>29</v>
      </c>
      <c r="P38" s="138">
        <v>53</v>
      </c>
    </row>
    <row r="39" spans="1:16">
      <c r="A39" s="174" t="s">
        <v>6</v>
      </c>
      <c r="B39" s="174"/>
      <c r="C39" s="174"/>
      <c r="D39" s="135">
        <v>24.88</v>
      </c>
      <c r="E39" s="135">
        <v>21.56</v>
      </c>
      <c r="F39" s="135">
        <v>107.96</v>
      </c>
      <c r="G39" s="135">
        <v>728.92</v>
      </c>
      <c r="H39" s="136"/>
      <c r="I39" s="137">
        <v>32</v>
      </c>
      <c r="J39" s="137">
        <v>27</v>
      </c>
      <c r="K39" s="137">
        <v>32</v>
      </c>
      <c r="L39" s="137">
        <v>31</v>
      </c>
      <c r="M39" s="136"/>
      <c r="N39" s="138">
        <v>14</v>
      </c>
      <c r="O39" s="138">
        <v>27</v>
      </c>
      <c r="P39" s="138">
        <v>59</v>
      </c>
    </row>
    <row r="40" spans="1:16">
      <c r="A40" s="174" t="s">
        <v>7</v>
      </c>
      <c r="B40" s="174"/>
      <c r="C40" s="174"/>
      <c r="D40" s="135">
        <v>26.19</v>
      </c>
      <c r="E40" s="135">
        <v>25.92</v>
      </c>
      <c r="F40" s="135">
        <v>102.29</v>
      </c>
      <c r="G40" s="135">
        <v>754.37</v>
      </c>
      <c r="H40" s="136"/>
      <c r="I40" s="137">
        <v>34</v>
      </c>
      <c r="J40" s="137">
        <v>33</v>
      </c>
      <c r="K40" s="137">
        <v>31</v>
      </c>
      <c r="L40" s="137">
        <v>32</v>
      </c>
      <c r="M40" s="136"/>
      <c r="N40" s="138">
        <v>14</v>
      </c>
      <c r="O40" s="138">
        <v>31</v>
      </c>
      <c r="P40" s="138">
        <v>54</v>
      </c>
    </row>
    <row r="41" spans="1:16">
      <c r="A41" s="174" t="s">
        <v>8</v>
      </c>
      <c r="B41" s="174"/>
      <c r="C41" s="174"/>
      <c r="D41" s="135">
        <v>31.47</v>
      </c>
      <c r="E41" s="135">
        <v>25.63</v>
      </c>
      <c r="F41" s="139">
        <v>108.2</v>
      </c>
      <c r="G41" s="135">
        <v>803.48</v>
      </c>
      <c r="H41" s="136"/>
      <c r="I41" s="137">
        <v>41</v>
      </c>
      <c r="J41" s="137">
        <v>32</v>
      </c>
      <c r="K41" s="137">
        <v>32</v>
      </c>
      <c r="L41" s="137">
        <v>34</v>
      </c>
      <c r="M41" s="136"/>
      <c r="N41" s="138">
        <v>16</v>
      </c>
      <c r="O41" s="138">
        <v>29</v>
      </c>
      <c r="P41" s="138">
        <v>54</v>
      </c>
    </row>
    <row r="42" spans="1:16">
      <c r="A42" s="174" t="s">
        <v>9</v>
      </c>
      <c r="B42" s="174"/>
      <c r="C42" s="174"/>
      <c r="D42" s="139">
        <v>29.9</v>
      </c>
      <c r="E42" s="135">
        <v>28.61</v>
      </c>
      <c r="F42" s="135">
        <v>100.24</v>
      </c>
      <c r="G42" s="135">
        <v>821.27</v>
      </c>
      <c r="H42" s="136"/>
      <c r="I42" s="137">
        <v>39</v>
      </c>
      <c r="J42" s="137">
        <v>36</v>
      </c>
      <c r="K42" s="137">
        <v>30</v>
      </c>
      <c r="L42" s="137">
        <v>35</v>
      </c>
      <c r="M42" s="136"/>
      <c r="N42" s="138">
        <v>15</v>
      </c>
      <c r="O42" s="138">
        <v>31</v>
      </c>
      <c r="P42" s="138">
        <v>49</v>
      </c>
    </row>
    <row r="43" spans="1:16">
      <c r="A43" s="174" t="s">
        <v>10</v>
      </c>
      <c r="B43" s="174"/>
      <c r="C43" s="174"/>
      <c r="D43" s="135">
        <v>27.34</v>
      </c>
      <c r="E43" s="135">
        <v>22.15</v>
      </c>
      <c r="F43" s="139">
        <v>106.3</v>
      </c>
      <c r="G43" s="135">
        <v>734.23</v>
      </c>
      <c r="H43" s="136"/>
      <c r="I43" s="137">
        <v>36</v>
      </c>
      <c r="J43" s="137">
        <v>28</v>
      </c>
      <c r="K43" s="137">
        <v>32</v>
      </c>
      <c r="L43" s="137">
        <v>31</v>
      </c>
      <c r="M43" s="136"/>
      <c r="N43" s="138">
        <v>15</v>
      </c>
      <c r="O43" s="138">
        <v>27</v>
      </c>
      <c r="P43" s="138">
        <v>58</v>
      </c>
    </row>
    <row r="44" spans="1:16">
      <c r="A44" s="174" t="s">
        <v>113</v>
      </c>
      <c r="B44" s="174"/>
      <c r="C44" s="174"/>
      <c r="D44" s="135">
        <v>27.25</v>
      </c>
      <c r="E44" s="135">
        <v>25.46</v>
      </c>
      <c r="F44" s="135">
        <v>105.92</v>
      </c>
      <c r="G44" s="135">
        <v>762.46</v>
      </c>
      <c r="H44" s="136"/>
      <c r="I44" s="137">
        <v>35</v>
      </c>
      <c r="J44" s="137">
        <v>32</v>
      </c>
      <c r="K44" s="137">
        <v>32</v>
      </c>
      <c r="L44" s="137">
        <v>32</v>
      </c>
      <c r="M44" s="136"/>
      <c r="N44" s="138">
        <v>14</v>
      </c>
      <c r="O44" s="138">
        <v>30</v>
      </c>
      <c r="P44" s="138">
        <v>56</v>
      </c>
    </row>
    <row r="45" spans="1:16">
      <c r="A45" s="174" t="s">
        <v>114</v>
      </c>
      <c r="B45" s="174"/>
      <c r="C45" s="174"/>
      <c r="D45" s="135">
        <v>32.130000000000003</v>
      </c>
      <c r="E45" s="135">
        <v>22.87</v>
      </c>
      <c r="F45" s="135">
        <v>114.38</v>
      </c>
      <c r="G45" s="135">
        <v>795.22</v>
      </c>
      <c r="H45" s="136"/>
      <c r="I45" s="137">
        <v>42</v>
      </c>
      <c r="J45" s="137">
        <v>29</v>
      </c>
      <c r="K45" s="137">
        <v>34</v>
      </c>
      <c r="L45" s="137">
        <v>34</v>
      </c>
      <c r="M45" s="136"/>
      <c r="N45" s="138">
        <v>16</v>
      </c>
      <c r="O45" s="138">
        <v>26</v>
      </c>
      <c r="P45" s="138">
        <v>58</v>
      </c>
    </row>
    <row r="46" spans="1:16">
      <c r="A46" s="174" t="s">
        <v>115</v>
      </c>
      <c r="B46" s="174"/>
      <c r="C46" s="174"/>
      <c r="D46" s="135">
        <v>27.91</v>
      </c>
      <c r="E46" s="135">
        <v>27.43</v>
      </c>
      <c r="F46" s="135">
        <v>112.83</v>
      </c>
      <c r="G46" s="135">
        <v>816.53</v>
      </c>
      <c r="H46" s="136"/>
      <c r="I46" s="137">
        <v>36</v>
      </c>
      <c r="J46" s="137">
        <v>35</v>
      </c>
      <c r="K46" s="137">
        <v>34</v>
      </c>
      <c r="L46" s="137">
        <v>35</v>
      </c>
      <c r="M46" s="136"/>
      <c r="N46" s="138">
        <v>14</v>
      </c>
      <c r="O46" s="138">
        <v>30</v>
      </c>
      <c r="P46" s="138">
        <v>55</v>
      </c>
    </row>
    <row r="47" spans="1:16">
      <c r="A47" s="174" t="s">
        <v>116</v>
      </c>
      <c r="B47" s="174"/>
      <c r="C47" s="174"/>
      <c r="D47" s="135">
        <v>27.98</v>
      </c>
      <c r="E47" s="135">
        <v>26.27</v>
      </c>
      <c r="F47" s="135">
        <v>112.28</v>
      </c>
      <c r="G47" s="135">
        <v>800.89</v>
      </c>
      <c r="H47" s="136"/>
      <c r="I47" s="137">
        <v>36</v>
      </c>
      <c r="J47" s="137">
        <v>33</v>
      </c>
      <c r="K47" s="137">
        <v>34</v>
      </c>
      <c r="L47" s="137">
        <v>34</v>
      </c>
      <c r="M47" s="136"/>
      <c r="N47" s="138">
        <v>14</v>
      </c>
      <c r="O47" s="138">
        <v>30</v>
      </c>
      <c r="P47" s="138">
        <v>56</v>
      </c>
    </row>
    <row r="48" spans="1:16">
      <c r="A48" s="174" t="s">
        <v>117</v>
      </c>
      <c r="B48" s="174"/>
      <c r="C48" s="174"/>
      <c r="D48" s="139">
        <v>34.1</v>
      </c>
      <c r="E48" s="135">
        <v>25.93</v>
      </c>
      <c r="F48" s="135">
        <v>104.67</v>
      </c>
      <c r="G48" s="135">
        <v>792.89</v>
      </c>
      <c r="H48" s="136"/>
      <c r="I48" s="137">
        <v>44</v>
      </c>
      <c r="J48" s="137">
        <v>33</v>
      </c>
      <c r="K48" s="137">
        <v>31</v>
      </c>
      <c r="L48" s="137">
        <v>34</v>
      </c>
      <c r="M48" s="136"/>
      <c r="N48" s="138">
        <v>17</v>
      </c>
      <c r="O48" s="138">
        <v>29</v>
      </c>
      <c r="P48" s="138">
        <v>53</v>
      </c>
    </row>
    <row r="49" spans="1:16">
      <c r="A49" s="174" t="s">
        <v>118</v>
      </c>
      <c r="B49" s="174"/>
      <c r="C49" s="174"/>
      <c r="D49" s="135">
        <v>29.63</v>
      </c>
      <c r="E49" s="135">
        <v>26.01</v>
      </c>
      <c r="F49" s="139">
        <v>105.5</v>
      </c>
      <c r="G49" s="135">
        <v>778.43</v>
      </c>
      <c r="H49" s="136"/>
      <c r="I49" s="137">
        <v>38</v>
      </c>
      <c r="J49" s="137">
        <v>33</v>
      </c>
      <c r="K49" s="137">
        <v>31</v>
      </c>
      <c r="L49" s="137">
        <v>33</v>
      </c>
      <c r="M49" s="136"/>
      <c r="N49" s="138">
        <v>15</v>
      </c>
      <c r="O49" s="138">
        <v>30</v>
      </c>
      <c r="P49" s="138">
        <v>54</v>
      </c>
    </row>
    <row r="50" spans="1:16">
      <c r="A50" s="174" t="s">
        <v>119</v>
      </c>
      <c r="B50" s="174"/>
      <c r="C50" s="174"/>
      <c r="D50" s="135">
        <v>35.270000000000003</v>
      </c>
      <c r="E50" s="135">
        <v>23.76</v>
      </c>
      <c r="F50" s="139">
        <v>97.8</v>
      </c>
      <c r="G50" s="135">
        <v>745.73</v>
      </c>
      <c r="H50" s="136"/>
      <c r="I50" s="137">
        <v>46</v>
      </c>
      <c r="J50" s="137">
        <v>30</v>
      </c>
      <c r="K50" s="137">
        <v>29</v>
      </c>
      <c r="L50" s="137">
        <v>32</v>
      </c>
      <c r="M50" s="136"/>
      <c r="N50" s="138">
        <v>19</v>
      </c>
      <c r="O50" s="138">
        <v>29</v>
      </c>
      <c r="P50" s="138">
        <v>52</v>
      </c>
    </row>
    <row r="51" spans="1:16">
      <c r="A51" s="174" t="s">
        <v>120</v>
      </c>
      <c r="B51" s="174"/>
      <c r="C51" s="174"/>
      <c r="D51" s="135">
        <v>27.67</v>
      </c>
      <c r="E51" s="135">
        <v>26.17</v>
      </c>
      <c r="F51" s="135">
        <v>117.47</v>
      </c>
      <c r="G51" s="135">
        <v>822.46</v>
      </c>
      <c r="H51" s="136"/>
      <c r="I51" s="137">
        <v>36</v>
      </c>
      <c r="J51" s="137">
        <v>33</v>
      </c>
      <c r="K51" s="137">
        <v>35</v>
      </c>
      <c r="L51" s="137">
        <v>35</v>
      </c>
      <c r="M51" s="136"/>
      <c r="N51" s="138">
        <v>13</v>
      </c>
      <c r="O51" s="138">
        <v>29</v>
      </c>
      <c r="P51" s="138">
        <v>57</v>
      </c>
    </row>
    <row r="52" spans="1:16">
      <c r="A52" s="174" t="s">
        <v>121</v>
      </c>
      <c r="B52" s="174"/>
      <c r="C52" s="174"/>
      <c r="D52" s="135">
        <v>30.77</v>
      </c>
      <c r="E52" s="135">
        <v>26.43</v>
      </c>
      <c r="F52" s="135">
        <v>100.58</v>
      </c>
      <c r="G52" s="135">
        <v>806.93</v>
      </c>
      <c r="H52" s="136"/>
      <c r="I52" s="137">
        <v>40</v>
      </c>
      <c r="J52" s="137">
        <v>33</v>
      </c>
      <c r="K52" s="137">
        <v>30</v>
      </c>
      <c r="L52" s="137">
        <v>34</v>
      </c>
      <c r="M52" s="136"/>
      <c r="N52" s="138">
        <v>15</v>
      </c>
      <c r="O52" s="138">
        <v>29</v>
      </c>
      <c r="P52" s="138">
        <v>50</v>
      </c>
    </row>
    <row r="53" spans="1:16">
      <c r="A53" s="174" t="s">
        <v>122</v>
      </c>
      <c r="B53" s="174"/>
      <c r="C53" s="174"/>
      <c r="D53" s="135">
        <v>25.13</v>
      </c>
      <c r="E53" s="135">
        <v>25.07</v>
      </c>
      <c r="F53" s="135">
        <v>109.22</v>
      </c>
      <c r="G53" s="135">
        <v>772.46</v>
      </c>
      <c r="H53" s="136"/>
      <c r="I53" s="137">
        <v>33</v>
      </c>
      <c r="J53" s="137">
        <v>32</v>
      </c>
      <c r="K53" s="137">
        <v>33</v>
      </c>
      <c r="L53" s="137">
        <v>33</v>
      </c>
      <c r="M53" s="136"/>
      <c r="N53" s="138">
        <v>13</v>
      </c>
      <c r="O53" s="138">
        <v>29</v>
      </c>
      <c r="P53" s="138">
        <v>57</v>
      </c>
    </row>
    <row r="54" spans="1:16">
      <c r="A54" s="175" t="s">
        <v>38</v>
      </c>
      <c r="B54" s="175"/>
      <c r="C54" s="175"/>
      <c r="D54" s="141">
        <v>29.92</v>
      </c>
      <c r="E54" s="141">
        <v>24.95</v>
      </c>
      <c r="F54" s="141">
        <v>105.26</v>
      </c>
      <c r="G54" s="141">
        <v>773.84</v>
      </c>
      <c r="H54" s="143"/>
      <c r="I54" s="144">
        <v>39</v>
      </c>
      <c r="J54" s="144">
        <v>32</v>
      </c>
      <c r="K54" s="144">
        <v>31</v>
      </c>
      <c r="L54" s="144">
        <v>33</v>
      </c>
      <c r="M54" s="143"/>
      <c r="N54" s="145">
        <v>15</v>
      </c>
      <c r="O54" s="145">
        <v>29</v>
      </c>
      <c r="P54" s="145">
        <v>54</v>
      </c>
    </row>
  </sheetData>
  <mergeCells count="57">
    <mergeCell ref="A14:C14"/>
    <mergeCell ref="O1:P1"/>
    <mergeCell ref="A2:P2"/>
    <mergeCell ref="A4:C4"/>
    <mergeCell ref="A6:P6"/>
    <mergeCell ref="A7:C8"/>
    <mergeCell ref="D7:F7"/>
    <mergeCell ref="G7:G8"/>
    <mergeCell ref="I7:L7"/>
    <mergeCell ref="N7:P7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7:C27"/>
    <mergeCell ref="A28:C28"/>
    <mergeCell ref="A29:C29"/>
    <mergeCell ref="A31:P31"/>
    <mergeCell ref="A32:C33"/>
    <mergeCell ref="D32:F32"/>
    <mergeCell ref="G32:G33"/>
    <mergeCell ref="I32:L32"/>
    <mergeCell ref="N32:P32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52:C52"/>
    <mergeCell ref="A53:C53"/>
    <mergeCell ref="A54:C54"/>
    <mergeCell ref="A46:C46"/>
    <mergeCell ref="A47:C47"/>
    <mergeCell ref="A48:C48"/>
    <mergeCell ref="A49:C49"/>
    <mergeCell ref="A50:C50"/>
    <mergeCell ref="A51:C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H172"/>
  <sheetViews>
    <sheetView topLeftCell="A26" zoomScaleNormal="100" workbookViewId="0">
      <selection activeCell="B42" sqref="A1:XFD1048576"/>
    </sheetView>
  </sheetViews>
  <sheetFormatPr defaultColWidth="9.109375" defaultRowHeight="15.6"/>
  <cols>
    <col min="1" max="1" width="21.33203125" style="64" customWidth="1"/>
    <col min="2" max="2" width="10.5546875" style="64" customWidth="1"/>
    <col min="3" max="3" width="29.33203125" style="65" customWidth="1"/>
    <col min="4" max="4" width="10.44140625" style="65" customWidth="1"/>
    <col min="5" max="5" width="11.109375" style="65" customWidth="1"/>
    <col min="6" max="6" width="10.33203125" style="65" customWidth="1"/>
    <col min="7" max="7" width="12.109375" style="65" customWidth="1"/>
    <col min="8" max="8" width="12.33203125" style="27" customWidth="1"/>
    <col min="9" max="247" width="8.33203125" style="27" bestFit="1" customWidth="1"/>
    <col min="248" max="248" width="9.88671875" style="27" customWidth="1"/>
    <col min="249" max="16384" width="9.109375" style="27"/>
  </cols>
  <sheetData>
    <row r="2" spans="1:8" s="66" customFormat="1">
      <c r="A2" s="171" t="s">
        <v>210</v>
      </c>
      <c r="B2" s="171"/>
      <c r="C2" s="171"/>
      <c r="D2" s="171"/>
      <c r="E2" s="171"/>
      <c r="F2" s="171"/>
      <c r="G2" s="171"/>
    </row>
    <row r="3" spans="1:8" s="66" customFormat="1">
      <c r="A3" s="67" t="s">
        <v>12</v>
      </c>
      <c r="B3" s="68" t="s">
        <v>13</v>
      </c>
      <c r="C3" s="68"/>
      <c r="D3" s="68"/>
      <c r="E3" s="68"/>
      <c r="F3" s="172"/>
      <c r="G3" s="172"/>
    </row>
    <row r="4" spans="1:8" s="66" customFormat="1" ht="31.2">
      <c r="A4" s="69" t="s">
        <v>14</v>
      </c>
      <c r="B4" s="68" t="s">
        <v>15</v>
      </c>
      <c r="C4" s="68"/>
      <c r="D4" s="68"/>
      <c r="E4" s="68"/>
      <c r="F4" s="172"/>
      <c r="G4" s="172"/>
    </row>
    <row r="5" spans="1:8">
      <c r="A5" s="160" t="s">
        <v>149</v>
      </c>
      <c r="B5" s="169" t="s">
        <v>16</v>
      </c>
      <c r="C5" s="169" t="s">
        <v>17</v>
      </c>
      <c r="D5" s="169" t="s">
        <v>18</v>
      </c>
      <c r="E5" s="162" t="s">
        <v>19</v>
      </c>
      <c r="F5" s="162"/>
      <c r="G5" s="162"/>
      <c r="H5" s="169" t="s">
        <v>20</v>
      </c>
    </row>
    <row r="6" spans="1:8">
      <c r="A6" s="160"/>
      <c r="B6" s="170"/>
      <c r="C6" s="173"/>
      <c r="D6" s="170"/>
      <c r="E6" s="36" t="s">
        <v>21</v>
      </c>
      <c r="F6" s="36" t="s">
        <v>22</v>
      </c>
      <c r="G6" s="36" t="s">
        <v>23</v>
      </c>
      <c r="H6" s="170"/>
    </row>
    <row r="7" spans="1:8">
      <c r="A7" s="37">
        <v>1</v>
      </c>
      <c r="B7" s="40">
        <v>2</v>
      </c>
      <c r="C7" s="6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</row>
    <row r="8" spans="1:8" ht="31.2">
      <c r="A8" s="160" t="s">
        <v>212</v>
      </c>
      <c r="B8" s="40" t="s">
        <v>213</v>
      </c>
      <c r="C8" s="61" t="s">
        <v>214</v>
      </c>
      <c r="D8" s="40">
        <v>60</v>
      </c>
      <c r="E8" s="40">
        <v>1</v>
      </c>
      <c r="F8" s="41">
        <v>4.32</v>
      </c>
      <c r="G8" s="41">
        <v>5.88</v>
      </c>
      <c r="H8" s="41">
        <v>66.19</v>
      </c>
    </row>
    <row r="9" spans="1:8" ht="46.8">
      <c r="A9" s="160"/>
      <c r="B9" s="40" t="s">
        <v>215</v>
      </c>
      <c r="C9" s="61" t="s">
        <v>216</v>
      </c>
      <c r="D9" s="40">
        <v>205</v>
      </c>
      <c r="E9" s="41">
        <v>1.53</v>
      </c>
      <c r="F9" s="43">
        <v>4.9000000000000004</v>
      </c>
      <c r="G9" s="41">
        <v>7.94</v>
      </c>
      <c r="H9" s="41">
        <v>82.42</v>
      </c>
    </row>
    <row r="10" spans="1:8" ht="31.2">
      <c r="A10" s="160"/>
      <c r="B10" s="41" t="s">
        <v>151</v>
      </c>
      <c r="C10" s="61" t="s">
        <v>123</v>
      </c>
      <c r="D10" s="40">
        <v>95</v>
      </c>
      <c r="E10" s="43">
        <v>21.64</v>
      </c>
      <c r="F10" s="43">
        <v>14.23</v>
      </c>
      <c r="G10" s="44">
        <v>7.0000000000000007E-2</v>
      </c>
      <c r="H10" s="41">
        <v>210.04000000000002</v>
      </c>
    </row>
    <row r="11" spans="1:8">
      <c r="A11" s="160"/>
      <c r="B11" s="40" t="s">
        <v>152</v>
      </c>
      <c r="C11" s="61" t="s">
        <v>124</v>
      </c>
      <c r="D11" s="40">
        <v>150</v>
      </c>
      <c r="E11" s="43">
        <v>6.6</v>
      </c>
      <c r="F11" s="41">
        <v>0.78</v>
      </c>
      <c r="G11" s="43">
        <v>42.3</v>
      </c>
      <c r="H11" s="43">
        <v>202.8</v>
      </c>
    </row>
    <row r="12" spans="1:8" ht="31.2">
      <c r="A12" s="160"/>
      <c r="B12" s="41" t="s">
        <v>217</v>
      </c>
      <c r="C12" s="61" t="s">
        <v>218</v>
      </c>
      <c r="D12" s="40">
        <v>200</v>
      </c>
      <c r="E12" s="41">
        <v>0.16</v>
      </c>
      <c r="F12" s="41">
        <v>0.16</v>
      </c>
      <c r="G12" s="43">
        <v>14.9</v>
      </c>
      <c r="H12" s="41">
        <v>62.69</v>
      </c>
    </row>
    <row r="13" spans="1:8">
      <c r="A13" s="160"/>
      <c r="B13" s="41"/>
      <c r="C13" s="61" t="s">
        <v>64</v>
      </c>
      <c r="D13" s="40">
        <v>30</v>
      </c>
      <c r="E13" s="41">
        <v>2.37</v>
      </c>
      <c r="F13" s="43">
        <v>0.3</v>
      </c>
      <c r="G13" s="41">
        <v>14.49</v>
      </c>
      <c r="H13" s="43">
        <v>70.5</v>
      </c>
    </row>
    <row r="14" spans="1:8">
      <c r="A14" s="160"/>
      <c r="B14" s="41"/>
      <c r="C14" s="61" t="s">
        <v>219</v>
      </c>
      <c r="D14" s="40">
        <v>40</v>
      </c>
      <c r="E14" s="41">
        <v>2.64</v>
      </c>
      <c r="F14" s="41">
        <v>0.48</v>
      </c>
      <c r="G14" s="41">
        <v>15.86</v>
      </c>
      <c r="H14" s="43">
        <v>79.2</v>
      </c>
    </row>
    <row r="15" spans="1:8">
      <c r="A15" s="160"/>
      <c r="B15" s="168" t="s">
        <v>220</v>
      </c>
      <c r="C15" s="168"/>
      <c r="D15" s="45">
        <v>780</v>
      </c>
      <c r="E15" s="46">
        <v>35.94</v>
      </c>
      <c r="F15" s="46">
        <v>25.17</v>
      </c>
      <c r="G15" s="46">
        <v>101.44</v>
      </c>
      <c r="H15" s="46">
        <v>773.84</v>
      </c>
    </row>
    <row r="16" spans="1:8" ht="31.2">
      <c r="A16" s="160" t="s">
        <v>221</v>
      </c>
      <c r="B16" s="40" t="s">
        <v>222</v>
      </c>
      <c r="C16" s="61" t="s">
        <v>223</v>
      </c>
      <c r="D16" s="40">
        <v>60</v>
      </c>
      <c r="E16" s="41">
        <v>1.01</v>
      </c>
      <c r="F16" s="43">
        <v>4.0999999999999996</v>
      </c>
      <c r="G16" s="41">
        <v>2.98</v>
      </c>
      <c r="H16" s="41">
        <v>53.15</v>
      </c>
    </row>
    <row r="17" spans="1:8" ht="31.2">
      <c r="A17" s="160"/>
      <c r="B17" s="40" t="s">
        <v>224</v>
      </c>
      <c r="C17" s="61" t="s">
        <v>225</v>
      </c>
      <c r="D17" s="40">
        <v>200</v>
      </c>
      <c r="E17" s="41">
        <v>2.12</v>
      </c>
      <c r="F17" s="43">
        <v>5.3</v>
      </c>
      <c r="G17" s="41">
        <v>14.64</v>
      </c>
      <c r="H17" s="41">
        <v>115.11</v>
      </c>
    </row>
    <row r="18" spans="1:8">
      <c r="A18" s="160"/>
      <c r="B18" s="40" t="s">
        <v>197</v>
      </c>
      <c r="C18" s="61" t="s">
        <v>226</v>
      </c>
      <c r="D18" s="40">
        <v>90</v>
      </c>
      <c r="E18" s="41">
        <v>13.24</v>
      </c>
      <c r="F18" s="41">
        <v>10.86</v>
      </c>
      <c r="G18" s="43">
        <v>12.6</v>
      </c>
      <c r="H18" s="41">
        <v>201.29</v>
      </c>
    </row>
    <row r="19" spans="1:8">
      <c r="A19" s="160"/>
      <c r="B19" s="40">
        <v>487</v>
      </c>
      <c r="C19" s="61" t="s">
        <v>227</v>
      </c>
      <c r="D19" s="40">
        <v>150</v>
      </c>
      <c r="E19" s="41">
        <v>2.65</v>
      </c>
      <c r="F19" s="43">
        <v>3.4</v>
      </c>
      <c r="G19" s="41">
        <v>11.76</v>
      </c>
      <c r="H19" s="41">
        <v>89.67</v>
      </c>
    </row>
    <row r="20" spans="1:8" ht="31.2">
      <c r="A20" s="160"/>
      <c r="B20" s="40" t="s">
        <v>228</v>
      </c>
      <c r="C20" s="61" t="s">
        <v>229</v>
      </c>
      <c r="D20" s="40">
        <v>200</v>
      </c>
      <c r="E20" s="41">
        <v>0.59</v>
      </c>
      <c r="F20" s="41">
        <v>0.05</v>
      </c>
      <c r="G20" s="41">
        <v>18.579999999999998</v>
      </c>
      <c r="H20" s="41">
        <v>77.94</v>
      </c>
    </row>
    <row r="21" spans="1:8">
      <c r="A21" s="160"/>
      <c r="B21" s="41"/>
      <c r="C21" s="61" t="s">
        <v>64</v>
      </c>
      <c r="D21" s="40">
        <v>40</v>
      </c>
      <c r="E21" s="41">
        <v>3.16</v>
      </c>
      <c r="F21" s="43">
        <v>0.4</v>
      </c>
      <c r="G21" s="41">
        <v>19.32</v>
      </c>
      <c r="H21" s="40">
        <v>94</v>
      </c>
    </row>
    <row r="22" spans="1:8">
      <c r="A22" s="160"/>
      <c r="B22" s="41"/>
      <c r="C22" s="61" t="s">
        <v>219</v>
      </c>
      <c r="D22" s="40">
        <v>50</v>
      </c>
      <c r="E22" s="43">
        <v>3.3</v>
      </c>
      <c r="F22" s="43">
        <v>0.6</v>
      </c>
      <c r="G22" s="41">
        <v>19.829999999999998</v>
      </c>
      <c r="H22" s="40">
        <v>99</v>
      </c>
    </row>
    <row r="23" spans="1:8">
      <c r="A23" s="160"/>
      <c r="B23" s="168" t="s">
        <v>220</v>
      </c>
      <c r="C23" s="168"/>
      <c r="D23" s="45">
        <v>790</v>
      </c>
      <c r="E23" s="46">
        <v>26.07</v>
      </c>
      <c r="F23" s="46">
        <v>24.71</v>
      </c>
      <c r="G23" s="46">
        <v>99.71</v>
      </c>
      <c r="H23" s="46">
        <v>730.16</v>
      </c>
    </row>
    <row r="24" spans="1:8">
      <c r="A24" s="160" t="s">
        <v>161</v>
      </c>
      <c r="B24" s="40" t="s">
        <v>230</v>
      </c>
      <c r="C24" s="61" t="s">
        <v>231</v>
      </c>
      <c r="D24" s="40">
        <v>60</v>
      </c>
      <c r="E24" s="43">
        <v>1.1000000000000001</v>
      </c>
      <c r="F24" s="41">
        <v>5.15</v>
      </c>
      <c r="G24" s="41">
        <v>7.67</v>
      </c>
      <c r="H24" s="41">
        <v>81.709999999999994</v>
      </c>
    </row>
    <row r="25" spans="1:8" ht="31.2">
      <c r="A25" s="160"/>
      <c r="B25" s="40" t="s">
        <v>232</v>
      </c>
      <c r="C25" s="61" t="s">
        <v>233</v>
      </c>
      <c r="D25" s="40">
        <v>205</v>
      </c>
      <c r="E25" s="41">
        <v>1.57</v>
      </c>
      <c r="F25" s="41">
        <v>6.01</v>
      </c>
      <c r="G25" s="41">
        <v>10.87</v>
      </c>
      <c r="H25" s="41">
        <v>104.45</v>
      </c>
    </row>
    <row r="26" spans="1:8">
      <c r="A26" s="160"/>
      <c r="B26" s="41" t="s">
        <v>234</v>
      </c>
      <c r="C26" s="61" t="s">
        <v>235</v>
      </c>
      <c r="D26" s="40">
        <v>200</v>
      </c>
      <c r="E26" s="41">
        <v>26.19</v>
      </c>
      <c r="F26" s="41">
        <v>10.39</v>
      </c>
      <c r="G26" s="41">
        <v>35.82</v>
      </c>
      <c r="H26" s="41">
        <v>348.98</v>
      </c>
    </row>
    <row r="27" spans="1:8">
      <c r="A27" s="160"/>
      <c r="B27" s="40" t="s">
        <v>217</v>
      </c>
      <c r="C27" s="61" t="s">
        <v>236</v>
      </c>
      <c r="D27" s="40">
        <v>200</v>
      </c>
      <c r="E27" s="41">
        <v>0.16</v>
      </c>
      <c r="F27" s="41">
        <v>0.04</v>
      </c>
      <c r="G27" s="41">
        <v>15.42</v>
      </c>
      <c r="H27" s="43">
        <v>63.6</v>
      </c>
    </row>
    <row r="28" spans="1:8">
      <c r="A28" s="160"/>
      <c r="B28" s="41"/>
      <c r="C28" s="61" t="s">
        <v>64</v>
      </c>
      <c r="D28" s="40">
        <v>30</v>
      </c>
      <c r="E28" s="41">
        <v>2.37</v>
      </c>
      <c r="F28" s="43">
        <v>0.3</v>
      </c>
      <c r="G28" s="41">
        <v>14.49</v>
      </c>
      <c r="H28" s="43">
        <v>70.5</v>
      </c>
    </row>
    <row r="29" spans="1:8">
      <c r="A29" s="160"/>
      <c r="B29" s="41"/>
      <c r="C29" s="61" t="s">
        <v>219</v>
      </c>
      <c r="D29" s="40">
        <v>40</v>
      </c>
      <c r="E29" s="41">
        <v>2.64</v>
      </c>
      <c r="F29" s="41">
        <v>0.48</v>
      </c>
      <c r="G29" s="41">
        <v>15.86</v>
      </c>
      <c r="H29" s="43">
        <v>79.2</v>
      </c>
    </row>
    <row r="30" spans="1:8">
      <c r="A30" s="160"/>
      <c r="B30" s="168" t="s">
        <v>220</v>
      </c>
      <c r="C30" s="168"/>
      <c r="D30" s="45">
        <v>735</v>
      </c>
      <c r="E30" s="46">
        <v>34.03</v>
      </c>
      <c r="F30" s="46">
        <v>22.37</v>
      </c>
      <c r="G30" s="46">
        <v>100.13</v>
      </c>
      <c r="H30" s="46">
        <v>748.44</v>
      </c>
    </row>
    <row r="31" spans="1:8">
      <c r="A31" s="160" t="s">
        <v>168</v>
      </c>
      <c r="B31" s="40" t="s">
        <v>237</v>
      </c>
      <c r="C31" s="61" t="s">
        <v>238</v>
      </c>
      <c r="D31" s="40">
        <v>60</v>
      </c>
      <c r="E31" s="41">
        <v>0.78</v>
      </c>
      <c r="F31" s="41">
        <v>3.06</v>
      </c>
      <c r="G31" s="41">
        <v>4.1399999999999997</v>
      </c>
      <c r="H31" s="41">
        <v>47.97</v>
      </c>
    </row>
    <row r="32" spans="1:8" ht="31.2">
      <c r="A32" s="160"/>
      <c r="B32" s="40" t="s">
        <v>239</v>
      </c>
      <c r="C32" s="61" t="s">
        <v>240</v>
      </c>
      <c r="D32" s="40">
        <v>200</v>
      </c>
      <c r="E32" s="43">
        <v>4.7</v>
      </c>
      <c r="F32" s="41">
        <v>2.44</v>
      </c>
      <c r="G32" s="41">
        <v>15.42</v>
      </c>
      <c r="H32" s="43">
        <v>102.7</v>
      </c>
    </row>
    <row r="33" spans="1:8">
      <c r="A33" s="160"/>
      <c r="B33" s="40" t="s">
        <v>169</v>
      </c>
      <c r="C33" s="61" t="s">
        <v>125</v>
      </c>
      <c r="D33" s="40">
        <v>90</v>
      </c>
      <c r="E33" s="43">
        <v>13.7</v>
      </c>
      <c r="F33" s="41">
        <v>9.69</v>
      </c>
      <c r="G33" s="41">
        <v>8.16</v>
      </c>
      <c r="H33" s="41">
        <v>174.59</v>
      </c>
    </row>
    <row r="34" spans="1:8">
      <c r="A34" s="160"/>
      <c r="B34" s="40" t="s">
        <v>170</v>
      </c>
      <c r="C34" s="61" t="s">
        <v>241</v>
      </c>
      <c r="D34" s="40">
        <v>150</v>
      </c>
      <c r="E34" s="41">
        <v>3.64</v>
      </c>
      <c r="F34" s="41">
        <v>5.38</v>
      </c>
      <c r="G34" s="40">
        <v>14</v>
      </c>
      <c r="H34" s="43">
        <v>119.7</v>
      </c>
    </row>
    <row r="35" spans="1:8" ht="31.2">
      <c r="A35" s="160"/>
      <c r="B35" s="41" t="s">
        <v>217</v>
      </c>
      <c r="C35" s="61" t="s">
        <v>218</v>
      </c>
      <c r="D35" s="40">
        <v>200</v>
      </c>
      <c r="E35" s="41">
        <v>0.16</v>
      </c>
      <c r="F35" s="41">
        <v>0.16</v>
      </c>
      <c r="G35" s="43">
        <v>14.9</v>
      </c>
      <c r="H35" s="41">
        <v>62.69</v>
      </c>
    </row>
    <row r="36" spans="1:8">
      <c r="A36" s="160"/>
      <c r="B36" s="41"/>
      <c r="C36" s="61" t="s">
        <v>64</v>
      </c>
      <c r="D36" s="40">
        <v>40</v>
      </c>
      <c r="E36" s="41">
        <v>3.16</v>
      </c>
      <c r="F36" s="43">
        <v>0.4</v>
      </c>
      <c r="G36" s="41">
        <v>19.32</v>
      </c>
      <c r="H36" s="40">
        <v>94</v>
      </c>
    </row>
    <row r="37" spans="1:8">
      <c r="A37" s="160"/>
      <c r="B37" s="41"/>
      <c r="C37" s="61" t="s">
        <v>219</v>
      </c>
      <c r="D37" s="40">
        <v>60</v>
      </c>
      <c r="E37" s="41">
        <v>3.96</v>
      </c>
      <c r="F37" s="41">
        <v>0.72</v>
      </c>
      <c r="G37" s="41">
        <v>23.79</v>
      </c>
      <c r="H37" s="43">
        <v>118.8</v>
      </c>
    </row>
    <row r="38" spans="1:8">
      <c r="A38" s="160"/>
      <c r="B38" s="168" t="s">
        <v>220</v>
      </c>
      <c r="C38" s="168"/>
      <c r="D38" s="45">
        <v>800</v>
      </c>
      <c r="E38" s="46">
        <v>30.1</v>
      </c>
      <c r="F38" s="46">
        <v>21.85</v>
      </c>
      <c r="G38" s="46">
        <v>99.73</v>
      </c>
      <c r="H38" s="46">
        <v>720.45</v>
      </c>
    </row>
    <row r="39" spans="1:8" ht="31.2">
      <c r="A39" s="160" t="s">
        <v>171</v>
      </c>
      <c r="B39" s="40" t="s">
        <v>242</v>
      </c>
      <c r="C39" s="61" t="s">
        <v>243</v>
      </c>
      <c r="D39" s="109">
        <v>60</v>
      </c>
      <c r="E39" s="110">
        <v>0.75</v>
      </c>
      <c r="F39" s="110">
        <v>5.0599999999999996</v>
      </c>
      <c r="G39" s="110">
        <v>3.72</v>
      </c>
      <c r="H39" s="110">
        <v>63.85</v>
      </c>
    </row>
    <row r="40" spans="1:8">
      <c r="A40" s="160"/>
      <c r="B40" s="40">
        <v>100</v>
      </c>
      <c r="C40" s="61" t="s">
        <v>244</v>
      </c>
      <c r="D40" s="109">
        <v>200</v>
      </c>
      <c r="E40" s="110">
        <v>1.51</v>
      </c>
      <c r="F40" s="110">
        <v>3.18</v>
      </c>
      <c r="G40" s="110">
        <v>7.56</v>
      </c>
      <c r="H40" s="110">
        <v>65.209999999999994</v>
      </c>
    </row>
    <row r="41" spans="1:8" ht="31.2">
      <c r="A41" s="160"/>
      <c r="B41" s="40" t="s">
        <v>543</v>
      </c>
      <c r="C41" s="61" t="s">
        <v>541</v>
      </c>
      <c r="D41" s="109">
        <v>95</v>
      </c>
      <c r="E41" s="110">
        <v>20.16</v>
      </c>
      <c r="F41" s="110">
        <v>7.8</v>
      </c>
      <c r="G41" s="110">
        <v>3.4499999999999997</v>
      </c>
      <c r="H41" s="110">
        <v>165.07999999999998</v>
      </c>
    </row>
    <row r="42" spans="1:8">
      <c r="A42" s="160"/>
      <c r="B42" s="40" t="s">
        <v>540</v>
      </c>
      <c r="C42" s="61" t="s">
        <v>458</v>
      </c>
      <c r="D42" s="109">
        <v>150</v>
      </c>
      <c r="E42" s="110">
        <v>3.24</v>
      </c>
      <c r="F42" s="110">
        <v>6.82</v>
      </c>
      <c r="G42" s="110">
        <v>22.25</v>
      </c>
      <c r="H42" s="110">
        <v>163.78</v>
      </c>
    </row>
    <row r="43" spans="1:8" ht="31.2">
      <c r="A43" s="160"/>
      <c r="B43" s="40" t="s">
        <v>228</v>
      </c>
      <c r="C43" s="61" t="s">
        <v>229</v>
      </c>
      <c r="D43" s="109">
        <v>200</v>
      </c>
      <c r="E43" s="110">
        <v>0.59</v>
      </c>
      <c r="F43" s="110">
        <v>0.05</v>
      </c>
      <c r="G43" s="110">
        <v>18.579999999999998</v>
      </c>
      <c r="H43" s="110">
        <v>77.94</v>
      </c>
    </row>
    <row r="44" spans="1:8">
      <c r="A44" s="160"/>
      <c r="B44" s="41"/>
      <c r="C44" s="61" t="s">
        <v>64</v>
      </c>
      <c r="D44" s="109">
        <v>40</v>
      </c>
      <c r="E44" s="110">
        <v>3.16</v>
      </c>
      <c r="F44" s="111">
        <v>0.4</v>
      </c>
      <c r="G44" s="110">
        <v>19.32</v>
      </c>
      <c r="H44" s="109">
        <v>94</v>
      </c>
    </row>
    <row r="45" spans="1:8">
      <c r="A45" s="160"/>
      <c r="B45" s="41"/>
      <c r="C45" s="61" t="s">
        <v>219</v>
      </c>
      <c r="D45" s="109">
        <v>60</v>
      </c>
      <c r="E45" s="110">
        <v>3.96</v>
      </c>
      <c r="F45" s="110">
        <v>0.72</v>
      </c>
      <c r="G45" s="110">
        <v>23.79</v>
      </c>
      <c r="H45" s="111">
        <v>118.8</v>
      </c>
    </row>
    <row r="46" spans="1:8">
      <c r="A46" s="160"/>
      <c r="B46" s="168" t="s">
        <v>220</v>
      </c>
      <c r="C46" s="168"/>
      <c r="D46" s="108">
        <v>805</v>
      </c>
      <c r="E46" s="107">
        <v>33.369999999999997</v>
      </c>
      <c r="F46" s="107">
        <v>24.03</v>
      </c>
      <c r="G46" s="107">
        <v>98.67</v>
      </c>
      <c r="H46" s="107">
        <v>748.66</v>
      </c>
    </row>
    <row r="47" spans="1:8">
      <c r="A47" s="160" t="s">
        <v>176</v>
      </c>
      <c r="B47" s="40" t="s">
        <v>246</v>
      </c>
      <c r="C47" s="61" t="s">
        <v>247</v>
      </c>
      <c r="D47" s="40">
        <v>60</v>
      </c>
      <c r="E47" s="41">
        <v>0.53</v>
      </c>
      <c r="F47" s="41">
        <v>5.0599999999999996</v>
      </c>
      <c r="G47" s="41">
        <v>1.98</v>
      </c>
      <c r="H47" s="41">
        <v>55.61</v>
      </c>
    </row>
    <row r="48" spans="1:8" ht="31.2">
      <c r="A48" s="160"/>
      <c r="B48" s="40" t="s">
        <v>248</v>
      </c>
      <c r="C48" s="61" t="s">
        <v>249</v>
      </c>
      <c r="D48" s="40">
        <v>205</v>
      </c>
      <c r="E48" s="41">
        <v>1.79</v>
      </c>
      <c r="F48" s="41">
        <v>6.03</v>
      </c>
      <c r="G48" s="41">
        <v>14.48</v>
      </c>
      <c r="H48" s="41">
        <v>119.65</v>
      </c>
    </row>
    <row r="49" spans="1:8">
      <c r="A49" s="160"/>
      <c r="B49" s="41" t="s">
        <v>177</v>
      </c>
      <c r="C49" s="61" t="s">
        <v>110</v>
      </c>
      <c r="D49" s="40">
        <v>90</v>
      </c>
      <c r="E49" s="41">
        <v>10.39</v>
      </c>
      <c r="F49" s="41">
        <v>8.8699999999999992</v>
      </c>
      <c r="G49" s="41">
        <v>1.76</v>
      </c>
      <c r="H49" s="41">
        <v>128.52000000000001</v>
      </c>
    </row>
    <row r="50" spans="1:8">
      <c r="A50" s="160"/>
      <c r="B50" s="40" t="s">
        <v>152</v>
      </c>
      <c r="C50" s="61" t="s">
        <v>250</v>
      </c>
      <c r="D50" s="40">
        <v>150</v>
      </c>
      <c r="E50" s="43">
        <v>6.6</v>
      </c>
      <c r="F50" s="41">
        <v>0.78</v>
      </c>
      <c r="G50" s="43">
        <v>42.3</v>
      </c>
      <c r="H50" s="43">
        <v>202.8</v>
      </c>
    </row>
    <row r="51" spans="1:8">
      <c r="A51" s="160"/>
      <c r="B51" s="40" t="s">
        <v>217</v>
      </c>
      <c r="C51" s="61" t="s">
        <v>236</v>
      </c>
      <c r="D51" s="40">
        <v>200</v>
      </c>
      <c r="E51" s="41">
        <v>0.16</v>
      </c>
      <c r="F51" s="41">
        <v>0.04</v>
      </c>
      <c r="G51" s="41">
        <v>15.42</v>
      </c>
      <c r="H51" s="43">
        <v>63.6</v>
      </c>
    </row>
    <row r="52" spans="1:8">
      <c r="A52" s="160"/>
      <c r="B52" s="41"/>
      <c r="C52" s="61" t="s">
        <v>64</v>
      </c>
      <c r="D52" s="40">
        <v>30</v>
      </c>
      <c r="E52" s="41">
        <v>2.37</v>
      </c>
      <c r="F52" s="43">
        <v>0.3</v>
      </c>
      <c r="G52" s="41">
        <v>14.49</v>
      </c>
      <c r="H52" s="43">
        <v>70.5</v>
      </c>
    </row>
    <row r="53" spans="1:8">
      <c r="A53" s="160"/>
      <c r="B53" s="41"/>
      <c r="C53" s="61" t="s">
        <v>219</v>
      </c>
      <c r="D53" s="40">
        <v>40</v>
      </c>
      <c r="E53" s="41">
        <v>2.64</v>
      </c>
      <c r="F53" s="41">
        <v>0.48</v>
      </c>
      <c r="G53" s="41">
        <v>15.86</v>
      </c>
      <c r="H53" s="43">
        <v>79.2</v>
      </c>
    </row>
    <row r="54" spans="1:8">
      <c r="A54" s="160"/>
      <c r="B54" s="168" t="s">
        <v>220</v>
      </c>
      <c r="C54" s="168"/>
      <c r="D54" s="45">
        <v>775</v>
      </c>
      <c r="E54" s="46">
        <v>24.48</v>
      </c>
      <c r="F54" s="46">
        <v>21.56</v>
      </c>
      <c r="G54" s="46">
        <v>106.29</v>
      </c>
      <c r="H54" s="46">
        <v>719.88</v>
      </c>
    </row>
    <row r="55" spans="1:8" ht="46.8">
      <c r="A55" s="160" t="s">
        <v>178</v>
      </c>
      <c r="B55" s="40" t="s">
        <v>251</v>
      </c>
      <c r="C55" s="61" t="s">
        <v>252</v>
      </c>
      <c r="D55" s="40">
        <v>60</v>
      </c>
      <c r="E55" s="41">
        <v>1.89</v>
      </c>
      <c r="F55" s="41">
        <v>3.74</v>
      </c>
      <c r="G55" s="41">
        <v>7.12</v>
      </c>
      <c r="H55" s="41">
        <v>69.97</v>
      </c>
    </row>
    <row r="56" spans="1:8" ht="46.8">
      <c r="A56" s="160"/>
      <c r="B56" s="40" t="s">
        <v>253</v>
      </c>
      <c r="C56" s="61" t="s">
        <v>254</v>
      </c>
      <c r="D56" s="40">
        <v>205</v>
      </c>
      <c r="E56" s="41">
        <v>2.0099999999999998</v>
      </c>
      <c r="F56" s="41">
        <v>4.01</v>
      </c>
      <c r="G56" s="41">
        <v>9.48</v>
      </c>
      <c r="H56" s="43">
        <v>82.6</v>
      </c>
    </row>
    <row r="57" spans="1:8" ht="31.2">
      <c r="A57" s="160"/>
      <c r="B57" s="40" t="s">
        <v>197</v>
      </c>
      <c r="C57" s="61" t="s">
        <v>255</v>
      </c>
      <c r="D57" s="40">
        <v>90</v>
      </c>
      <c r="E57" s="41">
        <v>11.49</v>
      </c>
      <c r="F57" s="41">
        <v>13.42</v>
      </c>
      <c r="G57" s="41">
        <v>10.85</v>
      </c>
      <c r="H57" s="41">
        <v>211.77</v>
      </c>
    </row>
    <row r="58" spans="1:8">
      <c r="A58" s="160"/>
      <c r="B58" s="40">
        <v>487</v>
      </c>
      <c r="C58" s="61" t="s">
        <v>227</v>
      </c>
      <c r="D58" s="40">
        <v>150</v>
      </c>
      <c r="E58" s="41">
        <v>2.65</v>
      </c>
      <c r="F58" s="43">
        <v>3.4</v>
      </c>
      <c r="G58" s="41">
        <v>11.76</v>
      </c>
      <c r="H58" s="41">
        <v>89.67</v>
      </c>
    </row>
    <row r="59" spans="1:8" ht="31.2">
      <c r="A59" s="160"/>
      <c r="B59" s="41" t="s">
        <v>217</v>
      </c>
      <c r="C59" s="61" t="s">
        <v>256</v>
      </c>
      <c r="D59" s="40">
        <v>200</v>
      </c>
      <c r="E59" s="41">
        <v>0.24</v>
      </c>
      <c r="F59" s="41">
        <v>0.13</v>
      </c>
      <c r="G59" s="41">
        <v>15.14</v>
      </c>
      <c r="H59" s="41">
        <v>64.06</v>
      </c>
    </row>
    <row r="60" spans="1:8">
      <c r="A60" s="160"/>
      <c r="B60" s="41"/>
      <c r="C60" s="61" t="s">
        <v>64</v>
      </c>
      <c r="D60" s="40">
        <v>50</v>
      </c>
      <c r="E60" s="41">
        <v>3.95</v>
      </c>
      <c r="F60" s="43">
        <v>0.5</v>
      </c>
      <c r="G60" s="41">
        <v>24.15</v>
      </c>
      <c r="H60" s="43">
        <v>117.5</v>
      </c>
    </row>
    <row r="61" spans="1:8">
      <c r="A61" s="160"/>
      <c r="B61" s="41"/>
      <c r="C61" s="61" t="s">
        <v>219</v>
      </c>
      <c r="D61" s="40">
        <v>60</v>
      </c>
      <c r="E61" s="41">
        <v>3.96</v>
      </c>
      <c r="F61" s="41">
        <v>0.72</v>
      </c>
      <c r="G61" s="41">
        <v>23.79</v>
      </c>
      <c r="H61" s="43">
        <v>118.8</v>
      </c>
    </row>
    <row r="62" spans="1:8">
      <c r="A62" s="160"/>
      <c r="B62" s="168" t="s">
        <v>220</v>
      </c>
      <c r="C62" s="168"/>
      <c r="D62" s="45">
        <v>815</v>
      </c>
      <c r="E62" s="46">
        <v>26.19</v>
      </c>
      <c r="F62" s="46">
        <v>25.92</v>
      </c>
      <c r="G62" s="46">
        <v>102.29</v>
      </c>
      <c r="H62" s="46">
        <v>754.37</v>
      </c>
    </row>
    <row r="63" spans="1:8" ht="31.2">
      <c r="A63" s="160" t="s">
        <v>180</v>
      </c>
      <c r="B63" s="40" t="s">
        <v>222</v>
      </c>
      <c r="C63" s="61" t="s">
        <v>223</v>
      </c>
      <c r="D63" s="40">
        <v>60</v>
      </c>
      <c r="E63" s="41">
        <v>1.01</v>
      </c>
      <c r="F63" s="43">
        <v>4.0999999999999996</v>
      </c>
      <c r="G63" s="41">
        <v>2.98</v>
      </c>
      <c r="H63" s="41">
        <v>53.15</v>
      </c>
    </row>
    <row r="64" spans="1:8" ht="31.2">
      <c r="A64" s="160"/>
      <c r="B64" s="40" t="s">
        <v>257</v>
      </c>
      <c r="C64" s="61" t="s">
        <v>258</v>
      </c>
      <c r="D64" s="40">
        <v>205</v>
      </c>
      <c r="E64" s="41">
        <v>1.95</v>
      </c>
      <c r="F64" s="41">
        <v>3.06</v>
      </c>
      <c r="G64" s="41">
        <v>13.54</v>
      </c>
      <c r="H64" s="41">
        <v>90.08</v>
      </c>
    </row>
    <row r="65" spans="1:8">
      <c r="A65" s="160"/>
      <c r="B65" s="40" t="s">
        <v>202</v>
      </c>
      <c r="C65" s="61" t="s">
        <v>129</v>
      </c>
      <c r="D65" s="40">
        <v>90</v>
      </c>
      <c r="E65" s="41">
        <v>13.59</v>
      </c>
      <c r="F65" s="41">
        <v>11.42</v>
      </c>
      <c r="G65" s="41">
        <v>3.41</v>
      </c>
      <c r="H65" s="41">
        <v>170.92</v>
      </c>
    </row>
    <row r="66" spans="1:8">
      <c r="A66" s="160"/>
      <c r="B66" s="40" t="s">
        <v>192</v>
      </c>
      <c r="C66" s="61" t="s">
        <v>259</v>
      </c>
      <c r="D66" s="40">
        <v>150</v>
      </c>
      <c r="E66" s="41">
        <v>6.34</v>
      </c>
      <c r="F66" s="41">
        <v>5.28</v>
      </c>
      <c r="G66" s="41">
        <v>28.62</v>
      </c>
      <c r="H66" s="41">
        <v>187.05</v>
      </c>
    </row>
    <row r="67" spans="1:8" ht="31.2">
      <c r="A67" s="160"/>
      <c r="B67" s="40" t="s">
        <v>260</v>
      </c>
      <c r="C67" s="61" t="s">
        <v>261</v>
      </c>
      <c r="D67" s="40">
        <v>200</v>
      </c>
      <c r="E67" s="41">
        <v>0.53</v>
      </c>
      <c r="F67" s="41">
        <v>0.22</v>
      </c>
      <c r="G67" s="43">
        <v>18.600000000000001</v>
      </c>
      <c r="H67" s="41">
        <v>88.51</v>
      </c>
    </row>
    <row r="68" spans="1:8">
      <c r="A68" s="160"/>
      <c r="B68" s="41"/>
      <c r="C68" s="61" t="s">
        <v>64</v>
      </c>
      <c r="D68" s="40">
        <v>40</v>
      </c>
      <c r="E68" s="41">
        <v>3.16</v>
      </c>
      <c r="F68" s="43">
        <v>0.4</v>
      </c>
      <c r="G68" s="41">
        <v>19.32</v>
      </c>
      <c r="H68" s="40">
        <v>94</v>
      </c>
    </row>
    <row r="69" spans="1:8">
      <c r="A69" s="160"/>
      <c r="B69" s="41"/>
      <c r="C69" s="61" t="s">
        <v>219</v>
      </c>
      <c r="D69" s="40">
        <v>50</v>
      </c>
      <c r="E69" s="43">
        <v>3.3</v>
      </c>
      <c r="F69" s="43">
        <v>0.6</v>
      </c>
      <c r="G69" s="41">
        <v>19.829999999999998</v>
      </c>
      <c r="H69" s="40">
        <v>99</v>
      </c>
    </row>
    <row r="70" spans="1:8">
      <c r="A70" s="160"/>
      <c r="B70" s="168" t="s">
        <v>220</v>
      </c>
      <c r="C70" s="168"/>
      <c r="D70" s="45">
        <v>795</v>
      </c>
      <c r="E70" s="46">
        <v>29.88</v>
      </c>
      <c r="F70" s="46">
        <v>25.08</v>
      </c>
      <c r="G70" s="46">
        <v>106.3</v>
      </c>
      <c r="H70" s="46">
        <v>782.71</v>
      </c>
    </row>
    <row r="71" spans="1:8">
      <c r="A71" s="160" t="s">
        <v>182</v>
      </c>
      <c r="B71" s="40" t="s">
        <v>237</v>
      </c>
      <c r="C71" s="61" t="s">
        <v>238</v>
      </c>
      <c r="D71" s="40">
        <v>60</v>
      </c>
      <c r="E71" s="41">
        <v>0.78</v>
      </c>
      <c r="F71" s="41">
        <v>3.06</v>
      </c>
      <c r="G71" s="41">
        <v>4.1399999999999997</v>
      </c>
      <c r="H71" s="41">
        <v>47.97</v>
      </c>
    </row>
    <row r="72" spans="1:8" ht="46.8">
      <c r="A72" s="160"/>
      <c r="B72" s="40" t="s">
        <v>215</v>
      </c>
      <c r="C72" s="61" t="s">
        <v>216</v>
      </c>
      <c r="D72" s="40">
        <v>205</v>
      </c>
      <c r="E72" s="41">
        <v>1.53</v>
      </c>
      <c r="F72" s="43">
        <v>4.9000000000000004</v>
      </c>
      <c r="G72" s="41">
        <v>7.94</v>
      </c>
      <c r="H72" s="41">
        <v>82.42</v>
      </c>
    </row>
    <row r="73" spans="1:8">
      <c r="A73" s="160"/>
      <c r="B73" s="40">
        <v>356</v>
      </c>
      <c r="C73" s="61" t="s">
        <v>130</v>
      </c>
      <c r="D73" s="40">
        <v>90</v>
      </c>
      <c r="E73" s="41">
        <v>17.28</v>
      </c>
      <c r="F73" s="43">
        <v>14.9</v>
      </c>
      <c r="G73" s="41">
        <v>0.24</v>
      </c>
      <c r="H73" s="43">
        <v>244.5</v>
      </c>
    </row>
    <row r="74" spans="1:8" ht="31.2">
      <c r="A74" s="160"/>
      <c r="B74" s="40" t="s">
        <v>183</v>
      </c>
      <c r="C74" s="61" t="s">
        <v>109</v>
      </c>
      <c r="D74" s="40">
        <v>150</v>
      </c>
      <c r="E74" s="41">
        <v>3.47</v>
      </c>
      <c r="F74" s="41">
        <v>3.45</v>
      </c>
      <c r="G74" s="41">
        <v>31.61</v>
      </c>
      <c r="H74" s="41">
        <v>171.56</v>
      </c>
    </row>
    <row r="75" spans="1:8">
      <c r="A75" s="160"/>
      <c r="B75" s="40" t="s">
        <v>217</v>
      </c>
      <c r="C75" s="61" t="s">
        <v>236</v>
      </c>
      <c r="D75" s="40">
        <v>200</v>
      </c>
      <c r="E75" s="41">
        <v>0.16</v>
      </c>
      <c r="F75" s="41">
        <v>0.04</v>
      </c>
      <c r="G75" s="41">
        <v>15.42</v>
      </c>
      <c r="H75" s="43">
        <v>63.6</v>
      </c>
    </row>
    <row r="76" spans="1:8">
      <c r="A76" s="160"/>
      <c r="B76" s="41"/>
      <c r="C76" s="61" t="s">
        <v>64</v>
      </c>
      <c r="D76" s="40">
        <v>40</v>
      </c>
      <c r="E76" s="41">
        <v>3.16</v>
      </c>
      <c r="F76" s="43">
        <v>0.4</v>
      </c>
      <c r="G76" s="41">
        <v>19.32</v>
      </c>
      <c r="H76" s="40">
        <v>94</v>
      </c>
    </row>
    <row r="77" spans="1:8">
      <c r="A77" s="160"/>
      <c r="B77" s="41"/>
      <c r="C77" s="61" t="s">
        <v>219</v>
      </c>
      <c r="D77" s="40">
        <v>50</v>
      </c>
      <c r="E77" s="43">
        <v>3.3</v>
      </c>
      <c r="F77" s="43">
        <v>0.6</v>
      </c>
      <c r="G77" s="41">
        <v>19.829999999999998</v>
      </c>
      <c r="H77" s="40">
        <v>99</v>
      </c>
    </row>
    <row r="78" spans="1:8">
      <c r="A78" s="160"/>
      <c r="B78" s="168" t="s">
        <v>220</v>
      </c>
      <c r="C78" s="168"/>
      <c r="D78" s="45">
        <v>795</v>
      </c>
      <c r="E78" s="46">
        <v>29.68</v>
      </c>
      <c r="F78" s="46">
        <v>27.35</v>
      </c>
      <c r="G78" s="46">
        <v>98.5</v>
      </c>
      <c r="H78" s="46">
        <v>803.05</v>
      </c>
    </row>
    <row r="79" spans="1:8">
      <c r="A79" s="160" t="s">
        <v>185</v>
      </c>
      <c r="B79" s="40" t="s">
        <v>262</v>
      </c>
      <c r="C79" s="61" t="s">
        <v>263</v>
      </c>
      <c r="D79" s="40">
        <v>60</v>
      </c>
      <c r="E79" s="41">
        <v>1.05</v>
      </c>
      <c r="F79" s="41">
        <v>5.12</v>
      </c>
      <c r="G79" s="41">
        <v>5.64</v>
      </c>
      <c r="H79" s="41">
        <v>73.319999999999993</v>
      </c>
    </row>
    <row r="80" spans="1:8" ht="31.2">
      <c r="A80" s="160"/>
      <c r="B80" s="40" t="s">
        <v>239</v>
      </c>
      <c r="C80" s="61" t="s">
        <v>240</v>
      </c>
      <c r="D80" s="40">
        <v>200</v>
      </c>
      <c r="E80" s="43">
        <v>4.7</v>
      </c>
      <c r="F80" s="41">
        <v>2.44</v>
      </c>
      <c r="G80" s="41">
        <v>15.42</v>
      </c>
      <c r="H80" s="43">
        <v>102.7</v>
      </c>
    </row>
    <row r="81" spans="1:8" ht="31.2">
      <c r="A81" s="160"/>
      <c r="B81" s="40" t="s">
        <v>186</v>
      </c>
      <c r="C81" s="61" t="s">
        <v>127</v>
      </c>
      <c r="D81" s="40">
        <v>95</v>
      </c>
      <c r="E81" s="43">
        <v>12.739999999999998</v>
      </c>
      <c r="F81" s="41">
        <v>8.5599999999999987</v>
      </c>
      <c r="G81" s="41">
        <v>10.92</v>
      </c>
      <c r="H81" s="41">
        <v>169.3</v>
      </c>
    </row>
    <row r="82" spans="1:8">
      <c r="A82" s="160"/>
      <c r="B82" s="40" t="s">
        <v>188</v>
      </c>
      <c r="C82" s="61" t="s">
        <v>189</v>
      </c>
      <c r="D82" s="40">
        <v>150</v>
      </c>
      <c r="E82" s="41">
        <v>3.68</v>
      </c>
      <c r="F82" s="41">
        <v>5.09</v>
      </c>
      <c r="G82" s="41">
        <v>29.07</v>
      </c>
      <c r="H82" s="41">
        <v>176.52</v>
      </c>
    </row>
    <row r="83" spans="1:8" ht="31.2">
      <c r="A83" s="160"/>
      <c r="B83" s="41" t="s">
        <v>217</v>
      </c>
      <c r="C83" s="61" t="s">
        <v>218</v>
      </c>
      <c r="D83" s="40">
        <v>200</v>
      </c>
      <c r="E83" s="41">
        <v>0.16</v>
      </c>
      <c r="F83" s="41">
        <v>0.16</v>
      </c>
      <c r="G83" s="43">
        <v>14.9</v>
      </c>
      <c r="H83" s="41">
        <v>62.69</v>
      </c>
    </row>
    <row r="84" spans="1:8">
      <c r="A84" s="160"/>
      <c r="B84" s="41"/>
      <c r="C84" s="61" t="s">
        <v>64</v>
      </c>
      <c r="D84" s="40">
        <v>30</v>
      </c>
      <c r="E84" s="41">
        <v>2.37</v>
      </c>
      <c r="F84" s="43">
        <v>0.3</v>
      </c>
      <c r="G84" s="41">
        <v>14.49</v>
      </c>
      <c r="H84" s="43">
        <v>70.5</v>
      </c>
    </row>
    <row r="85" spans="1:8">
      <c r="A85" s="160"/>
      <c r="B85" s="41"/>
      <c r="C85" s="61" t="s">
        <v>219</v>
      </c>
      <c r="D85" s="40">
        <v>40</v>
      </c>
      <c r="E85" s="41">
        <v>2.64</v>
      </c>
      <c r="F85" s="41">
        <v>0.48</v>
      </c>
      <c r="G85" s="41">
        <v>15.86</v>
      </c>
      <c r="H85" s="43">
        <v>79.2</v>
      </c>
    </row>
    <row r="86" spans="1:8">
      <c r="A86" s="160"/>
      <c r="B86" s="168" t="s">
        <v>220</v>
      </c>
      <c r="C86" s="168"/>
      <c r="D86" s="45">
        <v>775</v>
      </c>
      <c r="E86" s="46">
        <v>27.34</v>
      </c>
      <c r="F86" s="46">
        <v>22.15</v>
      </c>
      <c r="G86" s="46">
        <v>106.3</v>
      </c>
      <c r="H86" s="46">
        <v>734.23</v>
      </c>
    </row>
    <row r="87" spans="1:8" ht="31.2">
      <c r="A87" s="160" t="s">
        <v>190</v>
      </c>
      <c r="B87" s="40" t="s">
        <v>264</v>
      </c>
      <c r="C87" s="61" t="s">
        <v>265</v>
      </c>
      <c r="D87" s="40">
        <v>60</v>
      </c>
      <c r="E87" s="43">
        <v>0.9</v>
      </c>
      <c r="F87" s="43">
        <v>3.1</v>
      </c>
      <c r="G87" s="41">
        <v>2.42</v>
      </c>
      <c r="H87" s="41">
        <v>41.22</v>
      </c>
    </row>
    <row r="88" spans="1:8" ht="31.2">
      <c r="A88" s="160"/>
      <c r="B88" s="40" t="s">
        <v>232</v>
      </c>
      <c r="C88" s="61" t="s">
        <v>233</v>
      </c>
      <c r="D88" s="40">
        <v>205</v>
      </c>
      <c r="E88" s="41">
        <v>1.57</v>
      </c>
      <c r="F88" s="41">
        <v>6.01</v>
      </c>
      <c r="G88" s="41">
        <v>10.87</v>
      </c>
      <c r="H88" s="41">
        <v>104.45</v>
      </c>
    </row>
    <row r="89" spans="1:8">
      <c r="A89" s="160"/>
      <c r="B89" s="40" t="s">
        <v>191</v>
      </c>
      <c r="C89" s="61" t="s">
        <v>108</v>
      </c>
      <c r="D89" s="40">
        <v>90</v>
      </c>
      <c r="E89" s="41">
        <v>11.39</v>
      </c>
      <c r="F89" s="41">
        <v>9.85</v>
      </c>
      <c r="G89" s="41">
        <v>3.41</v>
      </c>
      <c r="H89" s="41">
        <v>145.72</v>
      </c>
    </row>
    <row r="90" spans="1:8">
      <c r="A90" s="160"/>
      <c r="B90" s="40" t="s">
        <v>192</v>
      </c>
      <c r="C90" s="61" t="s">
        <v>259</v>
      </c>
      <c r="D90" s="40">
        <v>150</v>
      </c>
      <c r="E90" s="41">
        <v>6.34</v>
      </c>
      <c r="F90" s="41">
        <v>5.28</v>
      </c>
      <c r="G90" s="41">
        <v>28.62</v>
      </c>
      <c r="H90" s="41">
        <v>187.05</v>
      </c>
    </row>
    <row r="91" spans="1:8" ht="31.2">
      <c r="A91" s="160"/>
      <c r="B91" s="40" t="s">
        <v>228</v>
      </c>
      <c r="C91" s="61" t="s">
        <v>229</v>
      </c>
      <c r="D91" s="40">
        <v>200</v>
      </c>
      <c r="E91" s="41">
        <v>0.59</v>
      </c>
      <c r="F91" s="41">
        <v>0.05</v>
      </c>
      <c r="G91" s="41">
        <v>18.579999999999998</v>
      </c>
      <c r="H91" s="41">
        <v>77.94</v>
      </c>
    </row>
    <row r="92" spans="1:8">
      <c r="A92" s="160"/>
      <c r="B92" s="41"/>
      <c r="C92" s="61" t="s">
        <v>64</v>
      </c>
      <c r="D92" s="40">
        <v>40</v>
      </c>
      <c r="E92" s="41">
        <v>3.16</v>
      </c>
      <c r="F92" s="43">
        <v>0.4</v>
      </c>
      <c r="G92" s="41">
        <v>19.32</v>
      </c>
      <c r="H92" s="40">
        <v>94</v>
      </c>
    </row>
    <row r="93" spans="1:8">
      <c r="A93" s="160"/>
      <c r="B93" s="41"/>
      <c r="C93" s="61" t="s">
        <v>219</v>
      </c>
      <c r="D93" s="40">
        <v>50</v>
      </c>
      <c r="E93" s="43">
        <v>3.3</v>
      </c>
      <c r="F93" s="43">
        <v>0.6</v>
      </c>
      <c r="G93" s="41">
        <v>19.829999999999998</v>
      </c>
      <c r="H93" s="40">
        <v>99</v>
      </c>
    </row>
    <row r="94" spans="1:8">
      <c r="A94" s="160"/>
      <c r="B94" s="168" t="s">
        <v>220</v>
      </c>
      <c r="C94" s="168"/>
      <c r="D94" s="45">
        <v>795</v>
      </c>
      <c r="E94" s="46">
        <v>27.25</v>
      </c>
      <c r="F94" s="46">
        <v>25.29</v>
      </c>
      <c r="G94" s="46">
        <v>103.05</v>
      </c>
      <c r="H94" s="46">
        <v>749.38</v>
      </c>
    </row>
    <row r="95" spans="1:8">
      <c r="A95" s="160" t="s">
        <v>193</v>
      </c>
      <c r="B95" s="40" t="s">
        <v>237</v>
      </c>
      <c r="C95" s="61" t="s">
        <v>238</v>
      </c>
      <c r="D95" s="40">
        <v>60</v>
      </c>
      <c r="E95" s="41">
        <v>0.78</v>
      </c>
      <c r="F95" s="41">
        <v>3.06</v>
      </c>
      <c r="G95" s="41">
        <v>4.1399999999999997</v>
      </c>
      <c r="H95" s="41">
        <v>47.97</v>
      </c>
    </row>
    <row r="96" spans="1:8" ht="31.2">
      <c r="A96" s="160"/>
      <c r="B96" s="40" t="s">
        <v>248</v>
      </c>
      <c r="C96" s="61" t="s">
        <v>266</v>
      </c>
      <c r="D96" s="40">
        <v>205</v>
      </c>
      <c r="E96" s="41">
        <v>1.79</v>
      </c>
      <c r="F96" s="41">
        <v>6.03</v>
      </c>
      <c r="G96" s="41">
        <v>14.48</v>
      </c>
      <c r="H96" s="41">
        <v>119.65</v>
      </c>
    </row>
    <row r="97" spans="1:8" ht="31.2">
      <c r="A97" s="160"/>
      <c r="B97" s="40" t="s">
        <v>267</v>
      </c>
      <c r="C97" s="61" t="s">
        <v>268</v>
      </c>
      <c r="D97" s="40">
        <v>205</v>
      </c>
      <c r="E97" s="43">
        <v>21.54</v>
      </c>
      <c r="F97" s="41">
        <v>12.190000000000001</v>
      </c>
      <c r="G97" s="41">
        <v>42.02</v>
      </c>
      <c r="H97" s="43">
        <v>363.55</v>
      </c>
    </row>
    <row r="98" spans="1:8">
      <c r="A98" s="160"/>
      <c r="B98" s="40" t="s">
        <v>217</v>
      </c>
      <c r="C98" s="61" t="s">
        <v>236</v>
      </c>
      <c r="D98" s="40">
        <v>200</v>
      </c>
      <c r="E98" s="41">
        <v>0.16</v>
      </c>
      <c r="F98" s="41">
        <v>0.04</v>
      </c>
      <c r="G98" s="41">
        <v>15.42</v>
      </c>
      <c r="H98" s="43">
        <v>63.6</v>
      </c>
    </row>
    <row r="99" spans="1:8">
      <c r="A99" s="160"/>
      <c r="B99" s="41"/>
      <c r="C99" s="61" t="s">
        <v>64</v>
      </c>
      <c r="D99" s="40">
        <v>40</v>
      </c>
      <c r="E99" s="41">
        <v>3.16</v>
      </c>
      <c r="F99" s="43">
        <v>0.4</v>
      </c>
      <c r="G99" s="41">
        <v>19.32</v>
      </c>
      <c r="H99" s="40">
        <v>94</v>
      </c>
    </row>
    <row r="100" spans="1:8">
      <c r="A100" s="160"/>
      <c r="B100" s="41"/>
      <c r="C100" s="61" t="s">
        <v>219</v>
      </c>
      <c r="D100" s="40">
        <v>50</v>
      </c>
      <c r="E100" s="43">
        <v>3.3</v>
      </c>
      <c r="F100" s="43">
        <v>0.6</v>
      </c>
      <c r="G100" s="41">
        <v>19.829999999999998</v>
      </c>
      <c r="H100" s="40">
        <v>99</v>
      </c>
    </row>
    <row r="101" spans="1:8">
      <c r="A101" s="160"/>
      <c r="B101" s="168" t="s">
        <v>220</v>
      </c>
      <c r="C101" s="168"/>
      <c r="D101" s="45">
        <v>760</v>
      </c>
      <c r="E101" s="46">
        <v>30.73</v>
      </c>
      <c r="F101" s="46">
        <v>22.32</v>
      </c>
      <c r="G101" s="46">
        <v>115.21</v>
      </c>
      <c r="H101" s="46">
        <v>787.77</v>
      </c>
    </row>
    <row r="102" spans="1:8">
      <c r="A102" s="160" t="s">
        <v>195</v>
      </c>
      <c r="B102" s="40" t="s">
        <v>269</v>
      </c>
      <c r="C102" s="61" t="s">
        <v>270</v>
      </c>
      <c r="D102" s="40">
        <v>60</v>
      </c>
      <c r="E102" s="43">
        <v>2.6</v>
      </c>
      <c r="F102" s="41">
        <v>4.6500000000000004</v>
      </c>
      <c r="G102" s="41">
        <v>4.88</v>
      </c>
      <c r="H102" s="41">
        <v>73.92</v>
      </c>
    </row>
    <row r="103" spans="1:8" ht="46.8">
      <c r="A103" s="160"/>
      <c r="B103" s="40" t="s">
        <v>253</v>
      </c>
      <c r="C103" s="61" t="s">
        <v>254</v>
      </c>
      <c r="D103" s="40">
        <v>205</v>
      </c>
      <c r="E103" s="41">
        <v>2.0099999999999998</v>
      </c>
      <c r="F103" s="41">
        <v>4.01</v>
      </c>
      <c r="G103" s="41">
        <v>9.48</v>
      </c>
      <c r="H103" s="43">
        <v>82.6</v>
      </c>
    </row>
    <row r="104" spans="1:8" ht="46.8">
      <c r="A104" s="160"/>
      <c r="B104" s="40" t="s">
        <v>197</v>
      </c>
      <c r="C104" s="61" t="s">
        <v>271</v>
      </c>
      <c r="D104" s="40">
        <v>95</v>
      </c>
      <c r="E104" s="41">
        <v>11.53</v>
      </c>
      <c r="F104" s="41">
        <v>17.05</v>
      </c>
      <c r="G104" s="41">
        <v>10.92</v>
      </c>
      <c r="H104" s="41">
        <v>244.82</v>
      </c>
    </row>
    <row r="105" spans="1:8">
      <c r="A105" s="160"/>
      <c r="B105" s="40" t="s">
        <v>152</v>
      </c>
      <c r="C105" s="61" t="s">
        <v>250</v>
      </c>
      <c r="D105" s="40">
        <v>150</v>
      </c>
      <c r="E105" s="43">
        <v>6.6</v>
      </c>
      <c r="F105" s="41">
        <v>0.78</v>
      </c>
      <c r="G105" s="43">
        <v>42.3</v>
      </c>
      <c r="H105" s="43">
        <v>202.8</v>
      </c>
    </row>
    <row r="106" spans="1:8" ht="31.2">
      <c r="A106" s="160"/>
      <c r="B106" s="41" t="s">
        <v>217</v>
      </c>
      <c r="C106" s="61" t="s">
        <v>218</v>
      </c>
      <c r="D106" s="40">
        <v>200</v>
      </c>
      <c r="E106" s="41">
        <v>0.16</v>
      </c>
      <c r="F106" s="41">
        <v>0.16</v>
      </c>
      <c r="G106" s="43">
        <v>14.9</v>
      </c>
      <c r="H106" s="41">
        <v>62.69</v>
      </c>
    </row>
    <row r="107" spans="1:8">
      <c r="A107" s="160"/>
      <c r="B107" s="41"/>
      <c r="C107" s="61" t="s">
        <v>64</v>
      </c>
      <c r="D107" s="40">
        <v>30</v>
      </c>
      <c r="E107" s="41">
        <v>2.37</v>
      </c>
      <c r="F107" s="43">
        <v>0.3</v>
      </c>
      <c r="G107" s="41">
        <v>14.49</v>
      </c>
      <c r="H107" s="43">
        <v>70.5</v>
      </c>
    </row>
    <row r="108" spans="1:8">
      <c r="A108" s="160"/>
      <c r="B108" s="41"/>
      <c r="C108" s="61" t="s">
        <v>219</v>
      </c>
      <c r="D108" s="40">
        <v>40</v>
      </c>
      <c r="E108" s="41">
        <v>2.64</v>
      </c>
      <c r="F108" s="41">
        <v>0.48</v>
      </c>
      <c r="G108" s="41">
        <v>15.86</v>
      </c>
      <c r="H108" s="43">
        <v>79.2</v>
      </c>
    </row>
    <row r="109" spans="1:8">
      <c r="A109" s="160"/>
      <c r="B109" s="168" t="s">
        <v>220</v>
      </c>
      <c r="C109" s="168"/>
      <c r="D109" s="45">
        <v>780</v>
      </c>
      <c r="E109" s="46">
        <v>27.91</v>
      </c>
      <c r="F109" s="46">
        <v>27.43</v>
      </c>
      <c r="G109" s="46">
        <v>112.83</v>
      </c>
      <c r="H109" s="46">
        <v>816.53</v>
      </c>
    </row>
    <row r="110" spans="1:8" ht="31.2">
      <c r="A110" s="160" t="s">
        <v>196</v>
      </c>
      <c r="B110" s="40" t="s">
        <v>222</v>
      </c>
      <c r="C110" s="61" t="s">
        <v>223</v>
      </c>
      <c r="D110" s="40">
        <v>60</v>
      </c>
      <c r="E110" s="41">
        <v>1.01</v>
      </c>
      <c r="F110" s="43">
        <v>4.0999999999999996</v>
      </c>
      <c r="G110" s="41">
        <v>2.98</v>
      </c>
      <c r="H110" s="41">
        <v>53.15</v>
      </c>
    </row>
    <row r="111" spans="1:8" ht="31.2">
      <c r="A111" s="160"/>
      <c r="B111" s="40" t="s">
        <v>239</v>
      </c>
      <c r="C111" s="61" t="s">
        <v>240</v>
      </c>
      <c r="D111" s="40">
        <v>200</v>
      </c>
      <c r="E111" s="43">
        <v>4.7</v>
      </c>
      <c r="F111" s="41">
        <v>2.44</v>
      </c>
      <c r="G111" s="41">
        <v>15.42</v>
      </c>
      <c r="H111" s="43">
        <v>102.7</v>
      </c>
    </row>
    <row r="112" spans="1:8" ht="31.2">
      <c r="A112" s="160"/>
      <c r="B112" s="40" t="s">
        <v>197</v>
      </c>
      <c r="C112" s="61" t="s">
        <v>272</v>
      </c>
      <c r="D112" s="40">
        <v>95</v>
      </c>
      <c r="E112" s="41">
        <v>13.28</v>
      </c>
      <c r="F112" s="41">
        <v>14.489999999999998</v>
      </c>
      <c r="G112" s="43">
        <v>12.67</v>
      </c>
      <c r="H112" s="41">
        <v>234.33999999999997</v>
      </c>
    </row>
    <row r="113" spans="1:8" ht="31.2">
      <c r="A113" s="160"/>
      <c r="B113" s="40" t="s">
        <v>183</v>
      </c>
      <c r="C113" s="61" t="s">
        <v>109</v>
      </c>
      <c r="D113" s="40">
        <v>150</v>
      </c>
      <c r="E113" s="41">
        <v>3.47</v>
      </c>
      <c r="F113" s="41">
        <v>3.45</v>
      </c>
      <c r="G113" s="41">
        <v>31.61</v>
      </c>
      <c r="H113" s="41">
        <v>171.56</v>
      </c>
    </row>
    <row r="114" spans="1:8" ht="31.2">
      <c r="A114" s="160"/>
      <c r="B114" s="40" t="s">
        <v>228</v>
      </c>
      <c r="C114" s="61" t="s">
        <v>229</v>
      </c>
      <c r="D114" s="40">
        <v>200</v>
      </c>
      <c r="E114" s="41">
        <v>0.59</v>
      </c>
      <c r="F114" s="41">
        <v>0.05</v>
      </c>
      <c r="G114" s="41">
        <v>18.579999999999998</v>
      </c>
      <c r="H114" s="41">
        <v>77.94</v>
      </c>
    </row>
    <row r="115" spans="1:8">
      <c r="A115" s="160"/>
      <c r="B115" s="41"/>
      <c r="C115" s="61" t="s">
        <v>64</v>
      </c>
      <c r="D115" s="40">
        <v>30</v>
      </c>
      <c r="E115" s="41">
        <v>2.37</v>
      </c>
      <c r="F115" s="43">
        <v>0.3</v>
      </c>
      <c r="G115" s="41">
        <v>14.49</v>
      </c>
      <c r="H115" s="43">
        <v>70.5</v>
      </c>
    </row>
    <row r="116" spans="1:8">
      <c r="A116" s="160"/>
      <c r="B116" s="41"/>
      <c r="C116" s="61" t="s">
        <v>219</v>
      </c>
      <c r="D116" s="40">
        <v>40</v>
      </c>
      <c r="E116" s="41">
        <v>2.64</v>
      </c>
      <c r="F116" s="41">
        <v>0.48</v>
      </c>
      <c r="G116" s="41">
        <v>15.86</v>
      </c>
      <c r="H116" s="43">
        <v>79.2</v>
      </c>
    </row>
    <row r="117" spans="1:8">
      <c r="A117" s="160"/>
      <c r="B117" s="168" t="s">
        <v>220</v>
      </c>
      <c r="C117" s="168"/>
      <c r="D117" s="45">
        <v>775</v>
      </c>
      <c r="E117" s="46">
        <v>28.06</v>
      </c>
      <c r="F117" s="46">
        <v>25.31</v>
      </c>
      <c r="G117" s="46">
        <v>111.61</v>
      </c>
      <c r="H117" s="46">
        <v>789.39</v>
      </c>
    </row>
    <row r="118" spans="1:8">
      <c r="A118" s="160" t="s">
        <v>200</v>
      </c>
      <c r="B118" s="40" t="s">
        <v>246</v>
      </c>
      <c r="C118" s="61" t="s">
        <v>247</v>
      </c>
      <c r="D118" s="112">
        <v>60</v>
      </c>
      <c r="E118" s="113">
        <v>0.53</v>
      </c>
      <c r="F118" s="113">
        <v>5.0599999999999996</v>
      </c>
      <c r="G118" s="113">
        <v>1.98</v>
      </c>
      <c r="H118" s="113">
        <v>55.61</v>
      </c>
    </row>
    <row r="119" spans="1:8" ht="46.8">
      <c r="A119" s="160"/>
      <c r="B119" s="40" t="s">
        <v>215</v>
      </c>
      <c r="C119" s="61" t="s">
        <v>216</v>
      </c>
      <c r="D119" s="112">
        <v>205</v>
      </c>
      <c r="E119" s="113">
        <v>1.53</v>
      </c>
      <c r="F119" s="114">
        <v>4.9000000000000004</v>
      </c>
      <c r="G119" s="113">
        <v>7.94</v>
      </c>
      <c r="H119" s="113">
        <v>82.42</v>
      </c>
    </row>
    <row r="120" spans="1:8" ht="31.2">
      <c r="A120" s="160"/>
      <c r="B120" s="40" t="s">
        <v>543</v>
      </c>
      <c r="C120" s="61" t="s">
        <v>541</v>
      </c>
      <c r="D120" s="112">
        <v>95</v>
      </c>
      <c r="E120" s="113">
        <v>20.16</v>
      </c>
      <c r="F120" s="113">
        <v>7.8</v>
      </c>
      <c r="G120" s="113">
        <v>3.4499999999999997</v>
      </c>
      <c r="H120" s="113">
        <v>165.07999999999998</v>
      </c>
    </row>
    <row r="121" spans="1:8">
      <c r="A121" s="160"/>
      <c r="B121" s="40" t="s">
        <v>540</v>
      </c>
      <c r="C121" s="61" t="s">
        <v>458</v>
      </c>
      <c r="D121" s="112">
        <v>150</v>
      </c>
      <c r="E121" s="113">
        <v>3.24</v>
      </c>
      <c r="F121" s="113">
        <v>6.82</v>
      </c>
      <c r="G121" s="113">
        <v>22.25</v>
      </c>
      <c r="H121" s="113">
        <v>163.78</v>
      </c>
    </row>
    <row r="122" spans="1:8">
      <c r="A122" s="160"/>
      <c r="B122" s="40" t="s">
        <v>217</v>
      </c>
      <c r="C122" s="61" t="s">
        <v>236</v>
      </c>
      <c r="D122" s="112">
        <v>200</v>
      </c>
      <c r="E122" s="113">
        <v>0.16</v>
      </c>
      <c r="F122" s="113">
        <v>0.04</v>
      </c>
      <c r="G122" s="113">
        <v>15.42</v>
      </c>
      <c r="H122" s="114">
        <v>63.6</v>
      </c>
    </row>
    <row r="123" spans="1:8">
      <c r="A123" s="160"/>
      <c r="B123" s="41"/>
      <c r="C123" s="61" t="s">
        <v>64</v>
      </c>
      <c r="D123" s="112">
        <v>50</v>
      </c>
      <c r="E123" s="113">
        <v>3.95</v>
      </c>
      <c r="F123" s="114">
        <v>0.5</v>
      </c>
      <c r="G123" s="113">
        <v>24.15</v>
      </c>
      <c r="H123" s="114">
        <v>117.5</v>
      </c>
    </row>
    <row r="124" spans="1:8">
      <c r="A124" s="160"/>
      <c r="B124" s="41"/>
      <c r="C124" s="61" t="s">
        <v>219</v>
      </c>
      <c r="D124" s="112">
        <v>60</v>
      </c>
      <c r="E124" s="113">
        <v>3.96</v>
      </c>
      <c r="F124" s="113">
        <v>0.72</v>
      </c>
      <c r="G124" s="113">
        <v>23.79</v>
      </c>
      <c r="H124" s="114">
        <v>118.8</v>
      </c>
    </row>
    <row r="125" spans="1:8">
      <c r="A125" s="160"/>
      <c r="B125" s="168" t="s">
        <v>220</v>
      </c>
      <c r="C125" s="168"/>
      <c r="D125" s="108">
        <v>820</v>
      </c>
      <c r="E125" s="107">
        <v>33.53</v>
      </c>
      <c r="F125" s="107">
        <v>25.84</v>
      </c>
      <c r="G125" s="107">
        <v>98.98</v>
      </c>
      <c r="H125" s="107">
        <v>766.79</v>
      </c>
    </row>
    <row r="126" spans="1:8">
      <c r="A126" s="160" t="s">
        <v>201</v>
      </c>
      <c r="B126" s="40" t="s">
        <v>262</v>
      </c>
      <c r="C126" s="61" t="s">
        <v>263</v>
      </c>
      <c r="D126" s="40">
        <v>60</v>
      </c>
      <c r="E126" s="41">
        <v>1.05</v>
      </c>
      <c r="F126" s="41">
        <v>5.12</v>
      </c>
      <c r="G126" s="41">
        <v>5.64</v>
      </c>
      <c r="H126" s="41">
        <v>73.319999999999993</v>
      </c>
    </row>
    <row r="127" spans="1:8" ht="31.2">
      <c r="A127" s="160"/>
      <c r="B127" s="40" t="s">
        <v>257</v>
      </c>
      <c r="C127" s="61" t="s">
        <v>258</v>
      </c>
      <c r="D127" s="40">
        <v>205</v>
      </c>
      <c r="E127" s="41">
        <v>1.95</v>
      </c>
      <c r="F127" s="41">
        <v>3.06</v>
      </c>
      <c r="G127" s="41">
        <v>13.54</v>
      </c>
      <c r="H127" s="41">
        <v>90.08</v>
      </c>
    </row>
    <row r="128" spans="1:8">
      <c r="A128" s="160"/>
      <c r="B128" s="40" t="s">
        <v>202</v>
      </c>
      <c r="C128" s="61" t="s">
        <v>129</v>
      </c>
      <c r="D128" s="40">
        <v>90</v>
      </c>
      <c r="E128" s="41">
        <v>13.59</v>
      </c>
      <c r="F128" s="41">
        <v>11.42</v>
      </c>
      <c r="G128" s="41">
        <v>3.41</v>
      </c>
      <c r="H128" s="41">
        <v>170.92</v>
      </c>
    </row>
    <row r="129" spans="1:8">
      <c r="A129" s="160"/>
      <c r="B129" s="40" t="s">
        <v>192</v>
      </c>
      <c r="C129" s="61" t="s">
        <v>259</v>
      </c>
      <c r="D129" s="40">
        <v>150</v>
      </c>
      <c r="E129" s="41">
        <v>6.34</v>
      </c>
      <c r="F129" s="41">
        <v>5.28</v>
      </c>
      <c r="G129" s="41">
        <v>28.62</v>
      </c>
      <c r="H129" s="41">
        <v>187.05</v>
      </c>
    </row>
    <row r="130" spans="1:8" ht="31.2">
      <c r="A130" s="160"/>
      <c r="B130" s="41" t="s">
        <v>217</v>
      </c>
      <c r="C130" s="61" t="s">
        <v>256</v>
      </c>
      <c r="D130" s="40">
        <v>200</v>
      </c>
      <c r="E130" s="41">
        <v>0.24</v>
      </c>
      <c r="F130" s="41">
        <v>0.13</v>
      </c>
      <c r="G130" s="41">
        <v>15.14</v>
      </c>
      <c r="H130" s="41">
        <v>64.06</v>
      </c>
    </row>
    <row r="131" spans="1:8">
      <c r="A131" s="160"/>
      <c r="B131" s="41"/>
      <c r="C131" s="61" t="s">
        <v>64</v>
      </c>
      <c r="D131" s="40">
        <v>40</v>
      </c>
      <c r="E131" s="41">
        <v>3.16</v>
      </c>
      <c r="F131" s="43">
        <v>0.4</v>
      </c>
      <c r="G131" s="41">
        <v>19.32</v>
      </c>
      <c r="H131" s="40">
        <v>94</v>
      </c>
    </row>
    <row r="132" spans="1:8">
      <c r="A132" s="160"/>
      <c r="B132" s="41"/>
      <c r="C132" s="61" t="s">
        <v>219</v>
      </c>
      <c r="D132" s="40">
        <v>50</v>
      </c>
      <c r="E132" s="43">
        <v>3.3</v>
      </c>
      <c r="F132" s="43">
        <v>0.6</v>
      </c>
      <c r="G132" s="41">
        <v>19.829999999999998</v>
      </c>
      <c r="H132" s="40">
        <v>99</v>
      </c>
    </row>
    <row r="133" spans="1:8">
      <c r="A133" s="160"/>
      <c r="B133" s="168" t="s">
        <v>220</v>
      </c>
      <c r="C133" s="168"/>
      <c r="D133" s="45">
        <v>795</v>
      </c>
      <c r="E133" s="46">
        <v>29.63</v>
      </c>
      <c r="F133" s="46">
        <v>26.01</v>
      </c>
      <c r="G133" s="46">
        <v>105.5</v>
      </c>
      <c r="H133" s="46">
        <v>778.43</v>
      </c>
    </row>
    <row r="134" spans="1:8" ht="31.2">
      <c r="A134" s="160" t="s">
        <v>203</v>
      </c>
      <c r="B134" s="40" t="s">
        <v>273</v>
      </c>
      <c r="C134" s="61" t="s">
        <v>274</v>
      </c>
      <c r="D134" s="40">
        <v>60</v>
      </c>
      <c r="E134" s="41">
        <v>1.07</v>
      </c>
      <c r="F134" s="41">
        <v>3.29</v>
      </c>
      <c r="G134" s="41">
        <v>4.21</v>
      </c>
      <c r="H134" s="41">
        <v>50.52</v>
      </c>
    </row>
    <row r="135" spans="1:8">
      <c r="A135" s="160"/>
      <c r="B135" s="40" t="s">
        <v>275</v>
      </c>
      <c r="C135" s="61" t="s">
        <v>276</v>
      </c>
      <c r="D135" s="40">
        <v>200</v>
      </c>
      <c r="E135" s="41">
        <v>1.52</v>
      </c>
      <c r="F135" s="41">
        <v>4.17</v>
      </c>
      <c r="G135" s="41">
        <v>13.64</v>
      </c>
      <c r="H135" s="41">
        <v>98.64</v>
      </c>
    </row>
    <row r="136" spans="1:8">
      <c r="A136" s="160"/>
      <c r="B136" s="41" t="s">
        <v>151</v>
      </c>
      <c r="C136" s="61" t="s">
        <v>277</v>
      </c>
      <c r="D136" s="40">
        <v>90</v>
      </c>
      <c r="E136" s="43">
        <v>21.6</v>
      </c>
      <c r="F136" s="43">
        <v>10.6</v>
      </c>
      <c r="G136" s="44"/>
      <c r="H136" s="41">
        <v>176.99</v>
      </c>
    </row>
    <row r="137" spans="1:8">
      <c r="A137" s="160"/>
      <c r="B137" s="40">
        <v>487</v>
      </c>
      <c r="C137" s="61" t="s">
        <v>227</v>
      </c>
      <c r="D137" s="40">
        <v>150</v>
      </c>
      <c r="E137" s="41">
        <v>2.65</v>
      </c>
      <c r="F137" s="43">
        <v>3.4</v>
      </c>
      <c r="G137" s="41">
        <v>11.76</v>
      </c>
      <c r="H137" s="41">
        <v>89.67</v>
      </c>
    </row>
    <row r="138" spans="1:8" ht="31.2">
      <c r="A138" s="160"/>
      <c r="B138" s="40" t="s">
        <v>228</v>
      </c>
      <c r="C138" s="61" t="s">
        <v>229</v>
      </c>
      <c r="D138" s="40">
        <v>200</v>
      </c>
      <c r="E138" s="41">
        <v>0.59</v>
      </c>
      <c r="F138" s="41">
        <v>0.05</v>
      </c>
      <c r="G138" s="41">
        <v>18.579999999999998</v>
      </c>
      <c r="H138" s="41">
        <v>77.94</v>
      </c>
    </row>
    <row r="139" spans="1:8">
      <c r="A139" s="160"/>
      <c r="B139" s="41"/>
      <c r="C139" s="61" t="s">
        <v>64</v>
      </c>
      <c r="D139" s="40">
        <v>50</v>
      </c>
      <c r="E139" s="41">
        <v>3.95</v>
      </c>
      <c r="F139" s="43">
        <v>0.5</v>
      </c>
      <c r="G139" s="41">
        <v>24.15</v>
      </c>
      <c r="H139" s="43">
        <v>117.5</v>
      </c>
    </row>
    <row r="140" spans="1:8">
      <c r="A140" s="160"/>
      <c r="B140" s="41"/>
      <c r="C140" s="61" t="s">
        <v>219</v>
      </c>
      <c r="D140" s="40">
        <v>60</v>
      </c>
      <c r="E140" s="41">
        <v>3.96</v>
      </c>
      <c r="F140" s="41">
        <v>0.72</v>
      </c>
      <c r="G140" s="41">
        <v>23.79</v>
      </c>
      <c r="H140" s="43">
        <v>118.8</v>
      </c>
    </row>
    <row r="141" spans="1:8">
      <c r="A141" s="160"/>
      <c r="B141" s="168" t="s">
        <v>220</v>
      </c>
      <c r="C141" s="168"/>
      <c r="D141" s="45">
        <v>810</v>
      </c>
      <c r="E141" s="46">
        <v>35.340000000000003</v>
      </c>
      <c r="F141" s="46">
        <v>22.73</v>
      </c>
      <c r="G141" s="46">
        <v>96.13</v>
      </c>
      <c r="H141" s="46">
        <v>730.06</v>
      </c>
    </row>
    <row r="142" spans="1:8" ht="31.2">
      <c r="A142" s="160" t="s">
        <v>204</v>
      </c>
      <c r="B142" s="40" t="s">
        <v>278</v>
      </c>
      <c r="C142" s="61" t="s">
        <v>279</v>
      </c>
      <c r="D142" s="40">
        <v>60</v>
      </c>
      <c r="E142" s="41">
        <v>1.26</v>
      </c>
      <c r="F142" s="41">
        <v>3.11</v>
      </c>
      <c r="G142" s="41">
        <v>4.46</v>
      </c>
      <c r="H142" s="40">
        <v>51</v>
      </c>
    </row>
    <row r="143" spans="1:8" ht="31.2">
      <c r="A143" s="160"/>
      <c r="B143" s="40" t="s">
        <v>239</v>
      </c>
      <c r="C143" s="61" t="s">
        <v>240</v>
      </c>
      <c r="D143" s="40">
        <v>200</v>
      </c>
      <c r="E143" s="43">
        <v>4.7</v>
      </c>
      <c r="F143" s="41">
        <v>2.44</v>
      </c>
      <c r="G143" s="41">
        <v>15.42</v>
      </c>
      <c r="H143" s="43">
        <v>102.7</v>
      </c>
    </row>
    <row r="144" spans="1:8" ht="31.2">
      <c r="A144" s="160"/>
      <c r="B144" s="40" t="s">
        <v>197</v>
      </c>
      <c r="C144" s="61" t="s">
        <v>280</v>
      </c>
      <c r="D144" s="40">
        <v>95</v>
      </c>
      <c r="E144" s="41">
        <v>10.27</v>
      </c>
      <c r="F144" s="41">
        <v>17.07</v>
      </c>
      <c r="G144" s="41">
        <v>10.33</v>
      </c>
      <c r="H144" s="41">
        <v>239.01</v>
      </c>
    </row>
    <row r="145" spans="1:8">
      <c r="A145" s="160"/>
      <c r="B145" s="40" t="s">
        <v>152</v>
      </c>
      <c r="C145" s="61" t="s">
        <v>250</v>
      </c>
      <c r="D145" s="40">
        <v>150</v>
      </c>
      <c r="E145" s="43">
        <v>6.6</v>
      </c>
      <c r="F145" s="41">
        <v>0.78</v>
      </c>
      <c r="G145" s="43">
        <v>42.3</v>
      </c>
      <c r="H145" s="43">
        <v>202.8</v>
      </c>
    </row>
    <row r="146" spans="1:8">
      <c r="A146" s="160"/>
      <c r="B146" s="40" t="s">
        <v>217</v>
      </c>
      <c r="C146" s="61" t="s">
        <v>236</v>
      </c>
      <c r="D146" s="40">
        <v>200</v>
      </c>
      <c r="E146" s="41">
        <v>0.16</v>
      </c>
      <c r="F146" s="41">
        <v>0.04</v>
      </c>
      <c r="G146" s="41">
        <v>15.42</v>
      </c>
      <c r="H146" s="43">
        <v>63.6</v>
      </c>
    </row>
    <row r="147" spans="1:8">
      <c r="A147" s="160"/>
      <c r="B147" s="41"/>
      <c r="C147" s="61" t="s">
        <v>64</v>
      </c>
      <c r="D147" s="40">
        <v>30</v>
      </c>
      <c r="E147" s="41">
        <v>2.37</v>
      </c>
      <c r="F147" s="43">
        <v>0.3</v>
      </c>
      <c r="G147" s="41">
        <v>14.49</v>
      </c>
      <c r="H147" s="43">
        <v>70.5</v>
      </c>
    </row>
    <row r="148" spans="1:8">
      <c r="A148" s="160"/>
      <c r="B148" s="41"/>
      <c r="C148" s="61" t="s">
        <v>219</v>
      </c>
      <c r="D148" s="40">
        <v>40</v>
      </c>
      <c r="E148" s="41">
        <v>2.64</v>
      </c>
      <c r="F148" s="41">
        <v>0.48</v>
      </c>
      <c r="G148" s="41">
        <v>15.86</v>
      </c>
      <c r="H148" s="43">
        <v>79.2</v>
      </c>
    </row>
    <row r="149" spans="1:8">
      <c r="A149" s="160"/>
      <c r="B149" s="168" t="s">
        <v>220</v>
      </c>
      <c r="C149" s="168"/>
      <c r="D149" s="45">
        <v>775</v>
      </c>
      <c r="E149" s="46">
        <v>28</v>
      </c>
      <c r="F149" s="46">
        <v>24.22</v>
      </c>
      <c r="G149" s="46">
        <v>118.28</v>
      </c>
      <c r="H149" s="46">
        <v>808.81</v>
      </c>
    </row>
    <row r="150" spans="1:8" ht="46.8">
      <c r="A150" s="160" t="s">
        <v>205</v>
      </c>
      <c r="B150" s="40" t="s">
        <v>251</v>
      </c>
      <c r="C150" s="61" t="s">
        <v>252</v>
      </c>
      <c r="D150" s="40">
        <v>60</v>
      </c>
      <c r="E150" s="41">
        <v>1.89</v>
      </c>
      <c r="F150" s="41">
        <v>3.74</v>
      </c>
      <c r="G150" s="41">
        <v>7.12</v>
      </c>
      <c r="H150" s="41">
        <v>69.97</v>
      </c>
    </row>
    <row r="151" spans="1:8">
      <c r="A151" s="160"/>
      <c r="B151" s="40">
        <v>100</v>
      </c>
      <c r="C151" s="61" t="s">
        <v>244</v>
      </c>
      <c r="D151" s="40">
        <v>200</v>
      </c>
      <c r="E151" s="41">
        <v>1.51</v>
      </c>
      <c r="F151" s="41">
        <v>3.18</v>
      </c>
      <c r="G151" s="41">
        <v>7.56</v>
      </c>
      <c r="H151" s="41">
        <v>65.209999999999994</v>
      </c>
    </row>
    <row r="152" spans="1:8">
      <c r="A152" s="160"/>
      <c r="B152" s="40">
        <v>356</v>
      </c>
      <c r="C152" s="61" t="s">
        <v>130</v>
      </c>
      <c r="D152" s="40">
        <v>90</v>
      </c>
      <c r="E152" s="41">
        <v>17.28</v>
      </c>
      <c r="F152" s="43">
        <v>14.9</v>
      </c>
      <c r="G152" s="41">
        <v>0.24</v>
      </c>
      <c r="H152" s="43">
        <v>244.5</v>
      </c>
    </row>
    <row r="153" spans="1:8" ht="31.2">
      <c r="A153" s="160"/>
      <c r="B153" s="40" t="s">
        <v>183</v>
      </c>
      <c r="C153" s="61" t="s">
        <v>281</v>
      </c>
      <c r="D153" s="40">
        <v>150</v>
      </c>
      <c r="E153" s="41">
        <v>3.47</v>
      </c>
      <c r="F153" s="41">
        <v>3.45</v>
      </c>
      <c r="G153" s="41">
        <v>31.61</v>
      </c>
      <c r="H153" s="41">
        <v>171.56</v>
      </c>
    </row>
    <row r="154" spans="1:8" ht="31.2">
      <c r="A154" s="160"/>
      <c r="B154" s="41" t="s">
        <v>217</v>
      </c>
      <c r="C154" s="61" t="s">
        <v>218</v>
      </c>
      <c r="D154" s="40">
        <v>200</v>
      </c>
      <c r="E154" s="41">
        <v>0.16</v>
      </c>
      <c r="F154" s="41">
        <v>0.16</v>
      </c>
      <c r="G154" s="43">
        <v>14.9</v>
      </c>
      <c r="H154" s="41">
        <v>62.69</v>
      </c>
    </row>
    <row r="155" spans="1:8">
      <c r="A155" s="160"/>
      <c r="B155" s="41"/>
      <c r="C155" s="61" t="s">
        <v>64</v>
      </c>
      <c r="D155" s="40">
        <v>40</v>
      </c>
      <c r="E155" s="41">
        <v>3.16</v>
      </c>
      <c r="F155" s="43">
        <v>0.4</v>
      </c>
      <c r="G155" s="41">
        <v>19.32</v>
      </c>
      <c r="H155" s="40">
        <v>94</v>
      </c>
    </row>
    <row r="156" spans="1:8">
      <c r="A156" s="160"/>
      <c r="B156" s="41"/>
      <c r="C156" s="61" t="s">
        <v>219</v>
      </c>
      <c r="D156" s="40">
        <v>50</v>
      </c>
      <c r="E156" s="43">
        <v>3.3</v>
      </c>
      <c r="F156" s="43">
        <v>0.6</v>
      </c>
      <c r="G156" s="41">
        <v>19.829999999999998</v>
      </c>
      <c r="H156" s="40">
        <v>99</v>
      </c>
    </row>
    <row r="157" spans="1:8">
      <c r="A157" s="160"/>
      <c r="B157" s="168" t="s">
        <v>220</v>
      </c>
      <c r="C157" s="168"/>
      <c r="D157" s="45">
        <v>790</v>
      </c>
      <c r="E157" s="46">
        <v>30.77</v>
      </c>
      <c r="F157" s="46">
        <v>26.43</v>
      </c>
      <c r="G157" s="46">
        <v>100.58</v>
      </c>
      <c r="H157" s="46">
        <v>806.93</v>
      </c>
    </row>
    <row r="158" spans="1:8">
      <c r="A158" s="160" t="s">
        <v>206</v>
      </c>
      <c r="B158" s="40" t="s">
        <v>246</v>
      </c>
      <c r="C158" s="61" t="s">
        <v>247</v>
      </c>
      <c r="D158" s="40">
        <v>60</v>
      </c>
      <c r="E158" s="41">
        <v>0.53</v>
      </c>
      <c r="F158" s="41">
        <v>5.0599999999999996</v>
      </c>
      <c r="G158" s="41">
        <v>1.98</v>
      </c>
      <c r="H158" s="41">
        <v>55.61</v>
      </c>
    </row>
    <row r="159" spans="1:8" ht="31.2">
      <c r="A159" s="160"/>
      <c r="B159" s="40" t="s">
        <v>224</v>
      </c>
      <c r="C159" s="61" t="s">
        <v>225</v>
      </c>
      <c r="D159" s="40">
        <v>200</v>
      </c>
      <c r="E159" s="41">
        <v>2.12</v>
      </c>
      <c r="F159" s="43">
        <v>5.3</v>
      </c>
      <c r="G159" s="41">
        <v>14.64</v>
      </c>
      <c r="H159" s="41">
        <v>115.11</v>
      </c>
    </row>
    <row r="160" spans="1:8" ht="31.2">
      <c r="A160" s="160"/>
      <c r="B160" s="40" t="s">
        <v>186</v>
      </c>
      <c r="C160" s="61" t="s">
        <v>282</v>
      </c>
      <c r="D160" s="40">
        <v>95</v>
      </c>
      <c r="E160" s="43">
        <v>12.739999999999998</v>
      </c>
      <c r="F160" s="41">
        <v>8.5599999999999987</v>
      </c>
      <c r="G160" s="41">
        <v>10.92</v>
      </c>
      <c r="H160" s="41">
        <v>169.3</v>
      </c>
    </row>
    <row r="161" spans="1:8">
      <c r="A161" s="160"/>
      <c r="B161" s="40" t="s">
        <v>188</v>
      </c>
      <c r="C161" s="61" t="s">
        <v>189</v>
      </c>
      <c r="D161" s="40">
        <v>150</v>
      </c>
      <c r="E161" s="41">
        <v>3.68</v>
      </c>
      <c r="F161" s="41">
        <v>5.09</v>
      </c>
      <c r="G161" s="41">
        <v>29.07</v>
      </c>
      <c r="H161" s="41">
        <v>176.52</v>
      </c>
    </row>
    <row r="162" spans="1:8" ht="31.2">
      <c r="A162" s="160"/>
      <c r="B162" s="40" t="s">
        <v>260</v>
      </c>
      <c r="C162" s="61" t="s">
        <v>261</v>
      </c>
      <c r="D162" s="40">
        <v>200</v>
      </c>
      <c r="E162" s="41">
        <v>0.53</v>
      </c>
      <c r="F162" s="41">
        <v>0.22</v>
      </c>
      <c r="G162" s="43">
        <v>18.600000000000001</v>
      </c>
      <c r="H162" s="41">
        <v>88.51</v>
      </c>
    </row>
    <row r="163" spans="1:8">
      <c r="A163" s="160"/>
      <c r="B163" s="41"/>
      <c r="C163" s="61" t="s">
        <v>64</v>
      </c>
      <c r="D163" s="40">
        <v>30</v>
      </c>
      <c r="E163" s="41">
        <v>2.37</v>
      </c>
      <c r="F163" s="43">
        <v>0.3</v>
      </c>
      <c r="G163" s="41">
        <v>14.49</v>
      </c>
      <c r="H163" s="43">
        <v>70.5</v>
      </c>
    </row>
    <row r="164" spans="1:8">
      <c r="A164" s="160"/>
      <c r="B164" s="41"/>
      <c r="C164" s="61" t="s">
        <v>219</v>
      </c>
      <c r="D164" s="40">
        <v>40</v>
      </c>
      <c r="E164" s="41">
        <v>2.64</v>
      </c>
      <c r="F164" s="41">
        <v>0.48</v>
      </c>
      <c r="G164" s="41">
        <v>15.86</v>
      </c>
      <c r="H164" s="43">
        <v>79.2</v>
      </c>
    </row>
    <row r="165" spans="1:8">
      <c r="A165" s="160"/>
      <c r="B165" s="168" t="s">
        <v>220</v>
      </c>
      <c r="C165" s="168"/>
      <c r="D165" s="45">
        <v>775</v>
      </c>
      <c r="E165" s="46">
        <v>24.61</v>
      </c>
      <c r="F165" s="46">
        <v>25.01</v>
      </c>
      <c r="G165" s="46">
        <v>105.56</v>
      </c>
      <c r="H165" s="46">
        <v>754.75</v>
      </c>
    </row>
    <row r="166" spans="1:8">
      <c r="A166" s="62"/>
      <c r="B166" s="49"/>
      <c r="C166" s="63"/>
      <c r="D166" s="50"/>
      <c r="E166" s="51"/>
      <c r="F166" s="51"/>
      <c r="G166" s="51"/>
      <c r="H166" s="51"/>
    </row>
    <row r="167" spans="1:8">
      <c r="A167" s="160"/>
      <c r="B167" s="160"/>
      <c r="C167" s="160"/>
      <c r="D167" s="162" t="s">
        <v>18</v>
      </c>
      <c r="E167" s="162" t="s">
        <v>19</v>
      </c>
      <c r="F167" s="162"/>
      <c r="G167" s="162"/>
      <c r="H167" s="162" t="s">
        <v>20</v>
      </c>
    </row>
    <row r="168" spans="1:8">
      <c r="A168" s="160"/>
      <c r="B168" s="160"/>
      <c r="C168" s="160"/>
      <c r="D168" s="162"/>
      <c r="E168" s="36" t="s">
        <v>21</v>
      </c>
      <c r="F168" s="36" t="s">
        <v>22</v>
      </c>
      <c r="G168" s="36" t="s">
        <v>23</v>
      </c>
      <c r="H168" s="162"/>
    </row>
    <row r="169" spans="1:8">
      <c r="A169" s="167" t="s">
        <v>283</v>
      </c>
      <c r="B169" s="167"/>
      <c r="C169" s="167"/>
      <c r="D169" s="115">
        <v>15740</v>
      </c>
      <c r="E169" s="116">
        <v>592.91</v>
      </c>
      <c r="F169" s="116">
        <v>490.78</v>
      </c>
      <c r="G169" s="117">
        <v>2087.09</v>
      </c>
      <c r="H169" s="117">
        <v>15304.63</v>
      </c>
    </row>
    <row r="170" spans="1:8">
      <c r="A170" s="167" t="s">
        <v>208</v>
      </c>
      <c r="B170" s="167"/>
      <c r="C170" s="167"/>
      <c r="D170" s="118">
        <v>787</v>
      </c>
      <c r="E170" s="116">
        <v>29.65</v>
      </c>
      <c r="F170" s="116">
        <v>24.54</v>
      </c>
      <c r="G170" s="116">
        <v>104.35</v>
      </c>
      <c r="H170" s="116">
        <v>765.23</v>
      </c>
    </row>
    <row r="171" spans="1:8">
      <c r="A171" s="167" t="s">
        <v>209</v>
      </c>
      <c r="B171" s="167"/>
      <c r="C171" s="167"/>
      <c r="D171" s="119"/>
      <c r="E171" s="120">
        <v>39</v>
      </c>
      <c r="F171" s="120">
        <v>31</v>
      </c>
      <c r="G171" s="120">
        <v>31</v>
      </c>
      <c r="H171" s="120">
        <v>33</v>
      </c>
    </row>
    <row r="172" spans="1:8">
      <c r="A172" s="167" t="s">
        <v>32</v>
      </c>
      <c r="B172" s="167"/>
      <c r="C172" s="167"/>
      <c r="D172" s="44"/>
      <c r="E172" s="38">
        <v>77</v>
      </c>
      <c r="F172" s="38">
        <v>79</v>
      </c>
      <c r="G172" s="38">
        <v>335</v>
      </c>
      <c r="H172" s="39">
        <v>2350</v>
      </c>
    </row>
  </sheetData>
  <mergeCells count="57">
    <mergeCell ref="A2:G2"/>
    <mergeCell ref="F3:G3"/>
    <mergeCell ref="F4:G4"/>
    <mergeCell ref="A5:A6"/>
    <mergeCell ref="B5:B6"/>
    <mergeCell ref="C5:C6"/>
    <mergeCell ref="D5:D6"/>
    <mergeCell ref="E5:G5"/>
    <mergeCell ref="H5:H6"/>
    <mergeCell ref="A8:A15"/>
    <mergeCell ref="B15:C15"/>
    <mergeCell ref="A16:A23"/>
    <mergeCell ref="B23:C23"/>
    <mergeCell ref="A24:A30"/>
    <mergeCell ref="B30:C30"/>
    <mergeCell ref="A31:A38"/>
    <mergeCell ref="B38:C38"/>
    <mergeCell ref="A39:A46"/>
    <mergeCell ref="B46:C46"/>
    <mergeCell ref="A47:A54"/>
    <mergeCell ref="B54:C54"/>
    <mergeCell ref="A55:A62"/>
    <mergeCell ref="B62:C62"/>
    <mergeCell ref="A63:A70"/>
    <mergeCell ref="B70:C70"/>
    <mergeCell ref="A71:A78"/>
    <mergeCell ref="B78:C78"/>
    <mergeCell ref="A79:A86"/>
    <mergeCell ref="B86:C86"/>
    <mergeCell ref="A87:A94"/>
    <mergeCell ref="B94:C94"/>
    <mergeCell ref="A95:A101"/>
    <mergeCell ref="B101:C101"/>
    <mergeCell ref="A102:A109"/>
    <mergeCell ref="B109:C109"/>
    <mergeCell ref="A110:A117"/>
    <mergeCell ref="B117:C117"/>
    <mergeCell ref="A118:A125"/>
    <mergeCell ref="B125:C125"/>
    <mergeCell ref="A126:A133"/>
    <mergeCell ref="B133:C133"/>
    <mergeCell ref="A134:A141"/>
    <mergeCell ref="B141:C141"/>
    <mergeCell ref="E167:G167"/>
    <mergeCell ref="H167:H168"/>
    <mergeCell ref="A169:C169"/>
    <mergeCell ref="A142:A149"/>
    <mergeCell ref="B149:C149"/>
    <mergeCell ref="A150:A157"/>
    <mergeCell ref="B157:C157"/>
    <mergeCell ref="A158:A165"/>
    <mergeCell ref="B165:C165"/>
    <mergeCell ref="A170:C170"/>
    <mergeCell ref="A171:C171"/>
    <mergeCell ref="A172:C172"/>
    <mergeCell ref="A167:C168"/>
    <mergeCell ref="D167:D16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rowBreaks count="3" manualBreakCount="3">
    <brk id="46" max="16383" man="1"/>
    <brk id="86" max="16383" man="1"/>
    <brk id="1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IV54"/>
  <sheetViews>
    <sheetView view="pageBreakPreview" zoomScale="60" zoomScaleNormal="100" workbookViewId="0">
      <selection activeCell="G51" sqref="A1:XFD1048576"/>
    </sheetView>
  </sheetViews>
  <sheetFormatPr defaultColWidth="8.88671875" defaultRowHeight="15.6"/>
  <cols>
    <col min="1" max="1" width="5.109375" style="22" customWidth="1"/>
    <col min="2" max="2" width="14.33203125" style="22" customWidth="1"/>
    <col min="3" max="3" width="13" style="22" customWidth="1"/>
    <col min="4" max="5" width="7" style="22" bestFit="1" customWidth="1"/>
    <col min="6" max="6" width="8.33203125" style="22" bestFit="1" customWidth="1"/>
    <col min="7" max="7" width="19.109375" style="22" customWidth="1"/>
    <col min="8" max="8" width="4.88671875" style="22" customWidth="1"/>
    <col min="9" max="10" width="5.88671875" style="22" bestFit="1" customWidth="1"/>
    <col min="11" max="11" width="6.33203125" style="22" customWidth="1"/>
    <col min="12" max="12" width="7.33203125" style="22" customWidth="1"/>
    <col min="13" max="13" width="4.88671875" style="22" customWidth="1"/>
    <col min="14" max="14" width="7.33203125" style="22" customWidth="1"/>
    <col min="15" max="15" width="8.44140625" style="22" customWidth="1"/>
    <col min="16" max="16" width="8.33203125" style="22" customWidth="1"/>
    <col min="17" max="17" width="4.88671875" style="22" customWidth="1"/>
    <col min="18" max="16384" width="8.88671875" style="22"/>
  </cols>
  <sheetData>
    <row r="1" spans="1:256">
      <c r="O1" s="183"/>
      <c r="P1" s="18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spans="1:256" ht="36.75" customHeight="1">
      <c r="A2" s="171" t="s">
        <v>133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24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>
      <c r="A4" s="184" t="s">
        <v>32</v>
      </c>
      <c r="B4" s="185"/>
      <c r="C4" s="186"/>
      <c r="D4" s="25">
        <v>77</v>
      </c>
      <c r="E4" s="25">
        <v>79</v>
      </c>
      <c r="F4" s="25">
        <v>335</v>
      </c>
      <c r="G4" s="26">
        <v>2350</v>
      </c>
      <c r="H4" s="27"/>
      <c r="I4" s="27"/>
      <c r="J4" s="27"/>
      <c r="K4" s="27"/>
      <c r="L4" s="27"/>
      <c r="M4" s="27"/>
      <c r="N4" s="27"/>
      <c r="O4" s="27"/>
      <c r="P4" s="27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>
      <c r="A6" s="176" t="s">
        <v>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</row>
    <row r="7" spans="1:256" ht="23.25" customHeight="1">
      <c r="A7" s="177" t="s">
        <v>33</v>
      </c>
      <c r="B7" s="177"/>
      <c r="C7" s="177"/>
      <c r="D7" s="181" t="s">
        <v>19</v>
      </c>
      <c r="E7" s="181"/>
      <c r="F7" s="181"/>
      <c r="G7" s="177" t="s">
        <v>34</v>
      </c>
      <c r="H7" s="28"/>
      <c r="I7" s="174" t="s">
        <v>35</v>
      </c>
      <c r="J7" s="174"/>
      <c r="K7" s="174"/>
      <c r="L7" s="174"/>
      <c r="M7" s="28"/>
      <c r="N7" s="174" t="s">
        <v>36</v>
      </c>
      <c r="O7" s="174"/>
      <c r="P7" s="174"/>
    </row>
    <row r="8" spans="1:256" ht="39.75" customHeight="1">
      <c r="A8" s="178"/>
      <c r="B8" s="179"/>
      <c r="C8" s="180"/>
      <c r="D8" s="121" t="s">
        <v>21</v>
      </c>
      <c r="E8" s="121" t="s">
        <v>22</v>
      </c>
      <c r="F8" s="121" t="s">
        <v>23</v>
      </c>
      <c r="G8" s="182"/>
      <c r="H8" s="28"/>
      <c r="I8" s="29" t="s">
        <v>21</v>
      </c>
      <c r="J8" s="29" t="s">
        <v>22</v>
      </c>
      <c r="K8" s="29" t="s">
        <v>23</v>
      </c>
      <c r="L8" s="29" t="s">
        <v>37</v>
      </c>
      <c r="M8" s="30"/>
      <c r="N8" s="29" t="s">
        <v>21</v>
      </c>
      <c r="O8" s="29" t="s">
        <v>22</v>
      </c>
      <c r="P8" s="29" t="s">
        <v>23</v>
      </c>
    </row>
    <row r="9" spans="1:256">
      <c r="A9" s="174" t="s">
        <v>1</v>
      </c>
      <c r="B9" s="174"/>
      <c r="C9" s="174"/>
      <c r="D9" s="126">
        <v>31.07</v>
      </c>
      <c r="E9" s="126">
        <v>15.72</v>
      </c>
      <c r="F9" s="126">
        <v>77.849999999999994</v>
      </c>
      <c r="G9" s="126">
        <v>576.62</v>
      </c>
      <c r="H9" s="28"/>
      <c r="I9" s="127">
        <v>40</v>
      </c>
      <c r="J9" s="127">
        <v>20</v>
      </c>
      <c r="K9" s="127">
        <v>23</v>
      </c>
      <c r="L9" s="127">
        <v>25</v>
      </c>
      <c r="M9" s="28"/>
      <c r="N9" s="128">
        <v>22</v>
      </c>
      <c r="O9" s="128">
        <v>25</v>
      </c>
      <c r="P9" s="128">
        <v>54</v>
      </c>
    </row>
    <row r="10" spans="1:256">
      <c r="A10" s="174" t="s">
        <v>2</v>
      </c>
      <c r="B10" s="174"/>
      <c r="C10" s="174"/>
      <c r="D10" s="126">
        <v>24.53</v>
      </c>
      <c r="E10" s="126">
        <v>19.37</v>
      </c>
      <c r="F10" s="126">
        <v>68.83</v>
      </c>
      <c r="G10" s="126">
        <v>552.94000000000005</v>
      </c>
      <c r="H10" s="28"/>
      <c r="I10" s="127">
        <v>32</v>
      </c>
      <c r="J10" s="127">
        <v>25</v>
      </c>
      <c r="K10" s="127">
        <v>21</v>
      </c>
      <c r="L10" s="127">
        <v>24</v>
      </c>
      <c r="M10" s="28"/>
      <c r="N10" s="128">
        <v>18</v>
      </c>
      <c r="O10" s="128">
        <v>32</v>
      </c>
      <c r="P10" s="128">
        <v>50</v>
      </c>
    </row>
    <row r="11" spans="1:256">
      <c r="A11" s="174" t="s">
        <v>3</v>
      </c>
      <c r="B11" s="174"/>
      <c r="C11" s="174"/>
      <c r="D11" s="126">
        <v>18.61</v>
      </c>
      <c r="E11" s="126">
        <v>16.43</v>
      </c>
      <c r="F11" s="126">
        <v>71.760000000000005</v>
      </c>
      <c r="G11" s="126">
        <v>516.22</v>
      </c>
      <c r="H11" s="28"/>
      <c r="I11" s="127">
        <v>24</v>
      </c>
      <c r="J11" s="127">
        <v>21</v>
      </c>
      <c r="K11" s="127">
        <v>21</v>
      </c>
      <c r="L11" s="127">
        <v>22</v>
      </c>
      <c r="M11" s="28"/>
      <c r="N11" s="128">
        <v>14</v>
      </c>
      <c r="O11" s="128">
        <v>29</v>
      </c>
      <c r="P11" s="128">
        <v>56</v>
      </c>
    </row>
    <row r="12" spans="1:256">
      <c r="A12" s="174" t="s">
        <v>4</v>
      </c>
      <c r="B12" s="174"/>
      <c r="C12" s="174"/>
      <c r="D12" s="126">
        <v>21.75</v>
      </c>
      <c r="E12" s="126">
        <v>15.88</v>
      </c>
      <c r="F12" s="129">
        <v>67.8</v>
      </c>
      <c r="G12" s="126">
        <v>505.07</v>
      </c>
      <c r="H12" s="28"/>
      <c r="I12" s="127">
        <v>28</v>
      </c>
      <c r="J12" s="127">
        <v>20</v>
      </c>
      <c r="K12" s="127">
        <v>20</v>
      </c>
      <c r="L12" s="127">
        <v>21</v>
      </c>
      <c r="M12" s="28"/>
      <c r="N12" s="128">
        <v>17</v>
      </c>
      <c r="O12" s="128">
        <v>28</v>
      </c>
      <c r="P12" s="128">
        <v>54</v>
      </c>
    </row>
    <row r="13" spans="1:256">
      <c r="A13" s="174" t="s">
        <v>5</v>
      </c>
      <c r="B13" s="174"/>
      <c r="C13" s="174"/>
      <c r="D13" s="126">
        <v>26.03</v>
      </c>
      <c r="E13" s="126">
        <v>19.47</v>
      </c>
      <c r="F13" s="126">
        <v>79.209999999999994</v>
      </c>
      <c r="G13" s="126">
        <v>600.19000000000005</v>
      </c>
      <c r="H13" s="28"/>
      <c r="I13" s="127">
        <v>34</v>
      </c>
      <c r="J13" s="127">
        <v>25</v>
      </c>
      <c r="K13" s="127">
        <v>24</v>
      </c>
      <c r="L13" s="127">
        <v>26</v>
      </c>
      <c r="M13" s="28"/>
      <c r="N13" s="128">
        <v>17</v>
      </c>
      <c r="O13" s="128">
        <v>29</v>
      </c>
      <c r="P13" s="128">
        <v>53</v>
      </c>
    </row>
    <row r="14" spans="1:256">
      <c r="A14" s="174" t="s">
        <v>6</v>
      </c>
      <c r="B14" s="174"/>
      <c r="C14" s="174"/>
      <c r="D14" s="126">
        <v>19.84</v>
      </c>
      <c r="E14" s="129">
        <v>17.600000000000001</v>
      </c>
      <c r="F14" s="126">
        <v>79.569999999999993</v>
      </c>
      <c r="G14" s="126">
        <v>559.25</v>
      </c>
      <c r="H14" s="28"/>
      <c r="I14" s="127">
        <v>26</v>
      </c>
      <c r="J14" s="127">
        <v>22</v>
      </c>
      <c r="K14" s="127">
        <v>24</v>
      </c>
      <c r="L14" s="127">
        <v>24</v>
      </c>
      <c r="M14" s="28"/>
      <c r="N14" s="128">
        <v>14</v>
      </c>
      <c r="O14" s="128">
        <v>28</v>
      </c>
      <c r="P14" s="128">
        <v>57</v>
      </c>
    </row>
    <row r="15" spans="1:256">
      <c r="A15" s="174" t="s">
        <v>7</v>
      </c>
      <c r="B15" s="174"/>
      <c r="C15" s="174"/>
      <c r="D15" s="126">
        <v>26.62</v>
      </c>
      <c r="E15" s="126">
        <v>21.13</v>
      </c>
      <c r="F15" s="126">
        <v>74.23</v>
      </c>
      <c r="G15" s="126">
        <v>599.05999999999995</v>
      </c>
      <c r="H15" s="28"/>
      <c r="I15" s="127">
        <v>35</v>
      </c>
      <c r="J15" s="127">
        <v>27</v>
      </c>
      <c r="K15" s="127">
        <v>22</v>
      </c>
      <c r="L15" s="127">
        <v>25</v>
      </c>
      <c r="M15" s="28"/>
      <c r="N15" s="128">
        <v>18</v>
      </c>
      <c r="O15" s="128">
        <v>32</v>
      </c>
      <c r="P15" s="128">
        <v>50</v>
      </c>
    </row>
    <row r="16" spans="1:256">
      <c r="A16" s="174" t="s">
        <v>8</v>
      </c>
      <c r="B16" s="174"/>
      <c r="C16" s="174"/>
      <c r="D16" s="126">
        <v>15.71</v>
      </c>
      <c r="E16" s="126">
        <v>15.67</v>
      </c>
      <c r="F16" s="126">
        <v>80.69</v>
      </c>
      <c r="G16" s="126">
        <v>534.39</v>
      </c>
      <c r="H16" s="28"/>
      <c r="I16" s="127">
        <v>20</v>
      </c>
      <c r="J16" s="127">
        <v>20</v>
      </c>
      <c r="K16" s="127">
        <v>24</v>
      </c>
      <c r="L16" s="127">
        <v>23</v>
      </c>
      <c r="M16" s="28"/>
      <c r="N16" s="128">
        <v>12</v>
      </c>
      <c r="O16" s="128">
        <v>26</v>
      </c>
      <c r="P16" s="128">
        <v>60</v>
      </c>
    </row>
    <row r="17" spans="1:16">
      <c r="A17" s="174" t="s">
        <v>9</v>
      </c>
      <c r="B17" s="174"/>
      <c r="C17" s="174"/>
      <c r="D17" s="126">
        <v>23.52</v>
      </c>
      <c r="E17" s="126">
        <v>18.95</v>
      </c>
      <c r="F17" s="126">
        <v>67.73</v>
      </c>
      <c r="G17" s="129">
        <v>577.9</v>
      </c>
      <c r="H17" s="28"/>
      <c r="I17" s="127">
        <v>31</v>
      </c>
      <c r="J17" s="127">
        <v>24</v>
      </c>
      <c r="K17" s="127">
        <v>20</v>
      </c>
      <c r="L17" s="127">
        <v>25</v>
      </c>
      <c r="M17" s="28"/>
      <c r="N17" s="128">
        <v>16</v>
      </c>
      <c r="O17" s="128">
        <v>30</v>
      </c>
      <c r="P17" s="128">
        <v>47</v>
      </c>
    </row>
    <row r="18" spans="1:16">
      <c r="A18" s="174" t="s">
        <v>10</v>
      </c>
      <c r="B18" s="174"/>
      <c r="C18" s="174"/>
      <c r="D18" s="126">
        <v>22.42</v>
      </c>
      <c r="E18" s="126">
        <v>16.86</v>
      </c>
      <c r="F18" s="126">
        <v>84.95</v>
      </c>
      <c r="G18" s="126">
        <v>582.21</v>
      </c>
      <c r="H18" s="28"/>
      <c r="I18" s="127">
        <v>29</v>
      </c>
      <c r="J18" s="127">
        <v>21</v>
      </c>
      <c r="K18" s="127">
        <v>25</v>
      </c>
      <c r="L18" s="127">
        <v>25</v>
      </c>
      <c r="M18" s="28"/>
      <c r="N18" s="128">
        <v>15</v>
      </c>
      <c r="O18" s="128">
        <v>26</v>
      </c>
      <c r="P18" s="128">
        <v>58</v>
      </c>
    </row>
    <row r="19" spans="1:16">
      <c r="A19" s="174" t="s">
        <v>113</v>
      </c>
      <c r="B19" s="174"/>
      <c r="C19" s="174"/>
      <c r="D19" s="126">
        <v>20.56</v>
      </c>
      <c r="E19" s="126">
        <v>15.74</v>
      </c>
      <c r="F19" s="126">
        <v>68.010000000000005</v>
      </c>
      <c r="G19" s="126">
        <v>496.55</v>
      </c>
      <c r="H19" s="28"/>
      <c r="I19" s="127">
        <v>27</v>
      </c>
      <c r="J19" s="127">
        <v>20</v>
      </c>
      <c r="K19" s="127">
        <v>20</v>
      </c>
      <c r="L19" s="127">
        <v>21</v>
      </c>
      <c r="M19" s="28"/>
      <c r="N19" s="128">
        <v>17</v>
      </c>
      <c r="O19" s="128">
        <v>29</v>
      </c>
      <c r="P19" s="128">
        <v>55</v>
      </c>
    </row>
    <row r="20" spans="1:16">
      <c r="A20" s="174" t="s">
        <v>114</v>
      </c>
      <c r="B20" s="174"/>
      <c r="C20" s="174"/>
      <c r="D20" s="126">
        <v>25.32</v>
      </c>
      <c r="E20" s="126">
        <v>19.57</v>
      </c>
      <c r="F20" s="126">
        <v>73.16</v>
      </c>
      <c r="G20" s="126">
        <v>576.44000000000005</v>
      </c>
      <c r="H20" s="28"/>
      <c r="I20" s="127">
        <v>33</v>
      </c>
      <c r="J20" s="127">
        <v>25</v>
      </c>
      <c r="K20" s="127">
        <v>22</v>
      </c>
      <c r="L20" s="127">
        <v>25</v>
      </c>
      <c r="M20" s="28"/>
      <c r="N20" s="128">
        <v>18</v>
      </c>
      <c r="O20" s="128">
        <v>31</v>
      </c>
      <c r="P20" s="128">
        <v>51</v>
      </c>
    </row>
    <row r="21" spans="1:16">
      <c r="A21" s="174" t="s">
        <v>115</v>
      </c>
      <c r="B21" s="174"/>
      <c r="C21" s="174"/>
      <c r="D21" s="126">
        <v>16.25</v>
      </c>
      <c r="E21" s="126">
        <v>15.64</v>
      </c>
      <c r="F21" s="126">
        <v>68.31</v>
      </c>
      <c r="G21" s="126">
        <v>483.31</v>
      </c>
      <c r="H21" s="28"/>
      <c r="I21" s="127">
        <v>21</v>
      </c>
      <c r="J21" s="127">
        <v>20</v>
      </c>
      <c r="K21" s="127">
        <v>20</v>
      </c>
      <c r="L21" s="127">
        <v>21</v>
      </c>
      <c r="M21" s="28"/>
      <c r="N21" s="128">
        <v>13</v>
      </c>
      <c r="O21" s="128">
        <v>29</v>
      </c>
      <c r="P21" s="128">
        <v>57</v>
      </c>
    </row>
    <row r="22" spans="1:16" ht="16.5" customHeight="1">
      <c r="A22" s="174" t="s">
        <v>116</v>
      </c>
      <c r="B22" s="174"/>
      <c r="C22" s="174"/>
      <c r="D22" s="126">
        <v>19.579999999999998</v>
      </c>
      <c r="E22" s="126">
        <v>18.649999999999999</v>
      </c>
      <c r="F22" s="126">
        <v>79.760000000000005</v>
      </c>
      <c r="G22" s="126">
        <v>569.67999999999995</v>
      </c>
      <c r="H22" s="28"/>
      <c r="I22" s="127">
        <v>25</v>
      </c>
      <c r="J22" s="127">
        <v>24</v>
      </c>
      <c r="K22" s="127">
        <v>24</v>
      </c>
      <c r="L22" s="127">
        <v>24</v>
      </c>
      <c r="M22" s="28"/>
      <c r="N22" s="128">
        <v>14</v>
      </c>
      <c r="O22" s="128">
        <v>29</v>
      </c>
      <c r="P22" s="128">
        <v>56</v>
      </c>
    </row>
    <row r="23" spans="1:16">
      <c r="A23" s="174" t="s">
        <v>117</v>
      </c>
      <c r="B23" s="174"/>
      <c r="C23" s="174"/>
      <c r="D23" s="126">
        <v>26.03</v>
      </c>
      <c r="E23" s="126">
        <v>19.47</v>
      </c>
      <c r="F23" s="126">
        <v>79.209999999999994</v>
      </c>
      <c r="G23" s="126">
        <v>600.19000000000005</v>
      </c>
      <c r="H23" s="28"/>
      <c r="I23" s="127">
        <v>34</v>
      </c>
      <c r="J23" s="127">
        <v>25</v>
      </c>
      <c r="K23" s="127">
        <v>24</v>
      </c>
      <c r="L23" s="127">
        <v>26</v>
      </c>
      <c r="M23" s="28"/>
      <c r="N23" s="128">
        <v>17</v>
      </c>
      <c r="O23" s="128">
        <v>29</v>
      </c>
      <c r="P23" s="128">
        <v>53</v>
      </c>
    </row>
    <row r="24" spans="1:16">
      <c r="A24" s="174" t="s">
        <v>118</v>
      </c>
      <c r="B24" s="174"/>
      <c r="C24" s="174"/>
      <c r="D24" s="129">
        <v>22.7</v>
      </c>
      <c r="E24" s="129">
        <v>17.399999999999999</v>
      </c>
      <c r="F24" s="126">
        <v>67.41</v>
      </c>
      <c r="G24" s="126">
        <v>519.80999999999995</v>
      </c>
      <c r="H24" s="28"/>
      <c r="I24" s="127">
        <v>29</v>
      </c>
      <c r="J24" s="127">
        <v>22</v>
      </c>
      <c r="K24" s="127">
        <v>20</v>
      </c>
      <c r="L24" s="127">
        <v>22</v>
      </c>
      <c r="M24" s="28"/>
      <c r="N24" s="128">
        <v>17</v>
      </c>
      <c r="O24" s="128">
        <v>30</v>
      </c>
      <c r="P24" s="128">
        <v>52</v>
      </c>
    </row>
    <row r="25" spans="1:16">
      <c r="A25" s="174" t="s">
        <v>119</v>
      </c>
      <c r="B25" s="174"/>
      <c r="C25" s="174"/>
      <c r="D25" s="126">
        <v>26.62</v>
      </c>
      <c r="E25" s="126">
        <v>21.13</v>
      </c>
      <c r="F25" s="126">
        <v>74.23</v>
      </c>
      <c r="G25" s="126">
        <v>599.05999999999995</v>
      </c>
      <c r="H25" s="28"/>
      <c r="I25" s="127">
        <v>35</v>
      </c>
      <c r="J25" s="127">
        <v>27</v>
      </c>
      <c r="K25" s="127">
        <v>22</v>
      </c>
      <c r="L25" s="127">
        <v>25</v>
      </c>
      <c r="M25" s="28"/>
      <c r="N25" s="128">
        <v>18</v>
      </c>
      <c r="O25" s="128">
        <v>32</v>
      </c>
      <c r="P25" s="128">
        <v>50</v>
      </c>
    </row>
    <row r="26" spans="1:16">
      <c r="A26" s="174" t="s">
        <v>120</v>
      </c>
      <c r="B26" s="174"/>
      <c r="C26" s="174"/>
      <c r="D26" s="126">
        <v>17.239999999999998</v>
      </c>
      <c r="E26" s="130">
        <v>17</v>
      </c>
      <c r="F26" s="126">
        <v>83.41</v>
      </c>
      <c r="G26" s="126">
        <v>564.64</v>
      </c>
      <c r="H26" s="28"/>
      <c r="I26" s="127">
        <v>22</v>
      </c>
      <c r="J26" s="127">
        <v>22</v>
      </c>
      <c r="K26" s="127">
        <v>25</v>
      </c>
      <c r="L26" s="127">
        <v>24</v>
      </c>
      <c r="M26" s="28"/>
      <c r="N26" s="128">
        <v>12</v>
      </c>
      <c r="O26" s="128">
        <v>27</v>
      </c>
      <c r="P26" s="128">
        <v>59</v>
      </c>
    </row>
    <row r="27" spans="1:16">
      <c r="A27" s="174" t="s">
        <v>121</v>
      </c>
      <c r="B27" s="174"/>
      <c r="C27" s="174"/>
      <c r="D27" s="126">
        <v>23.52</v>
      </c>
      <c r="E27" s="126">
        <v>18.95</v>
      </c>
      <c r="F27" s="126">
        <v>67.73</v>
      </c>
      <c r="G27" s="129">
        <v>577.9</v>
      </c>
      <c r="H27" s="28"/>
      <c r="I27" s="127">
        <v>31</v>
      </c>
      <c r="J27" s="127">
        <v>24</v>
      </c>
      <c r="K27" s="127">
        <v>20</v>
      </c>
      <c r="L27" s="127">
        <v>25</v>
      </c>
      <c r="M27" s="28"/>
      <c r="N27" s="128">
        <v>16</v>
      </c>
      <c r="O27" s="128">
        <v>30</v>
      </c>
      <c r="P27" s="128">
        <v>47</v>
      </c>
    </row>
    <row r="28" spans="1:16">
      <c r="A28" s="174" t="s">
        <v>122</v>
      </c>
      <c r="B28" s="174"/>
      <c r="C28" s="174"/>
      <c r="D28" s="126">
        <v>22.42</v>
      </c>
      <c r="E28" s="126">
        <v>16.86</v>
      </c>
      <c r="F28" s="126">
        <v>84.95</v>
      </c>
      <c r="G28" s="126">
        <v>582.21</v>
      </c>
      <c r="H28" s="28"/>
      <c r="I28" s="127">
        <v>29</v>
      </c>
      <c r="J28" s="127">
        <v>21</v>
      </c>
      <c r="K28" s="127">
        <v>25</v>
      </c>
      <c r="L28" s="127">
        <v>25</v>
      </c>
      <c r="M28" s="28"/>
      <c r="N28" s="128">
        <v>15</v>
      </c>
      <c r="O28" s="128">
        <v>26</v>
      </c>
      <c r="P28" s="128">
        <v>58</v>
      </c>
    </row>
    <row r="29" spans="1:16">
      <c r="A29" s="175" t="s">
        <v>38</v>
      </c>
      <c r="B29" s="175"/>
      <c r="C29" s="175"/>
      <c r="D29" s="131">
        <v>22.52</v>
      </c>
      <c r="E29" s="131">
        <v>17.87</v>
      </c>
      <c r="F29" s="131">
        <v>74.94</v>
      </c>
      <c r="G29" s="131">
        <v>558.67999999999995</v>
      </c>
      <c r="H29" s="132"/>
      <c r="I29" s="133">
        <v>29</v>
      </c>
      <c r="J29" s="133">
        <v>23</v>
      </c>
      <c r="K29" s="133">
        <v>22</v>
      </c>
      <c r="L29" s="133">
        <v>24</v>
      </c>
      <c r="M29" s="132"/>
      <c r="N29" s="134">
        <v>16</v>
      </c>
      <c r="O29" s="134">
        <v>29</v>
      </c>
      <c r="P29" s="134">
        <v>54</v>
      </c>
    </row>
    <row r="30" spans="1:16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>
      <c r="A31" s="176" t="s">
        <v>11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</row>
    <row r="32" spans="1:16" ht="16.5" customHeight="1">
      <c r="A32" s="177" t="s">
        <v>33</v>
      </c>
      <c r="B32" s="177"/>
      <c r="C32" s="177"/>
      <c r="D32" s="181" t="s">
        <v>19</v>
      </c>
      <c r="E32" s="181"/>
      <c r="F32" s="181"/>
      <c r="G32" s="177" t="s">
        <v>34</v>
      </c>
      <c r="H32" s="28"/>
      <c r="I32" s="174" t="s">
        <v>35</v>
      </c>
      <c r="J32" s="174"/>
      <c r="K32" s="174"/>
      <c r="L32" s="174"/>
      <c r="M32" s="28"/>
      <c r="N32" s="174" t="s">
        <v>36</v>
      </c>
      <c r="O32" s="174"/>
      <c r="P32" s="174"/>
    </row>
    <row r="33" spans="1:16">
      <c r="A33" s="178"/>
      <c r="B33" s="179"/>
      <c r="C33" s="180"/>
      <c r="D33" s="121" t="s">
        <v>21</v>
      </c>
      <c r="E33" s="121" t="s">
        <v>22</v>
      </c>
      <c r="F33" s="121" t="s">
        <v>23</v>
      </c>
      <c r="G33" s="182"/>
      <c r="H33" s="28"/>
      <c r="I33" s="122" t="s">
        <v>21</v>
      </c>
      <c r="J33" s="122" t="s">
        <v>22</v>
      </c>
      <c r="K33" s="122" t="s">
        <v>23</v>
      </c>
      <c r="L33" s="122" t="s">
        <v>37</v>
      </c>
      <c r="M33" s="28"/>
      <c r="N33" s="122" t="s">
        <v>21</v>
      </c>
      <c r="O33" s="122" t="s">
        <v>22</v>
      </c>
      <c r="P33" s="122" t="s">
        <v>23</v>
      </c>
    </row>
    <row r="34" spans="1:16">
      <c r="A34" s="174" t="s">
        <v>1</v>
      </c>
      <c r="B34" s="174"/>
      <c r="C34" s="174"/>
      <c r="D34" s="126">
        <v>35.94</v>
      </c>
      <c r="E34" s="126">
        <v>25.17</v>
      </c>
      <c r="F34" s="126">
        <v>101.44</v>
      </c>
      <c r="G34" s="126">
        <v>773.84</v>
      </c>
      <c r="H34" s="28"/>
      <c r="I34" s="127">
        <v>47</v>
      </c>
      <c r="J34" s="127">
        <v>32</v>
      </c>
      <c r="K34" s="127">
        <v>30</v>
      </c>
      <c r="L34" s="127">
        <v>33</v>
      </c>
      <c r="M34" s="28"/>
      <c r="N34" s="128">
        <v>19</v>
      </c>
      <c r="O34" s="128">
        <v>29</v>
      </c>
      <c r="P34" s="128">
        <v>52</v>
      </c>
    </row>
    <row r="35" spans="1:16">
      <c r="A35" s="174" t="s">
        <v>2</v>
      </c>
      <c r="B35" s="174"/>
      <c r="C35" s="174"/>
      <c r="D35" s="126">
        <v>26.07</v>
      </c>
      <c r="E35" s="126">
        <v>24.71</v>
      </c>
      <c r="F35" s="126">
        <v>99.71</v>
      </c>
      <c r="G35" s="126">
        <v>730.16</v>
      </c>
      <c r="H35" s="28"/>
      <c r="I35" s="127">
        <v>34</v>
      </c>
      <c r="J35" s="127">
        <v>31</v>
      </c>
      <c r="K35" s="127">
        <v>30</v>
      </c>
      <c r="L35" s="127">
        <v>31</v>
      </c>
      <c r="M35" s="28"/>
      <c r="N35" s="128">
        <v>14</v>
      </c>
      <c r="O35" s="128">
        <v>30</v>
      </c>
      <c r="P35" s="128">
        <v>55</v>
      </c>
    </row>
    <row r="36" spans="1:16">
      <c r="A36" s="174" t="s">
        <v>3</v>
      </c>
      <c r="B36" s="174"/>
      <c r="C36" s="174"/>
      <c r="D36" s="126">
        <v>34.03</v>
      </c>
      <c r="E36" s="126">
        <v>22.37</v>
      </c>
      <c r="F36" s="126">
        <v>100.13</v>
      </c>
      <c r="G36" s="126">
        <v>748.44</v>
      </c>
      <c r="H36" s="28"/>
      <c r="I36" s="127">
        <v>44</v>
      </c>
      <c r="J36" s="127">
        <v>28</v>
      </c>
      <c r="K36" s="127">
        <v>30</v>
      </c>
      <c r="L36" s="127">
        <v>32</v>
      </c>
      <c r="M36" s="28"/>
      <c r="N36" s="128">
        <v>18</v>
      </c>
      <c r="O36" s="128">
        <v>27</v>
      </c>
      <c r="P36" s="128">
        <v>54</v>
      </c>
    </row>
    <row r="37" spans="1:16" ht="16.5" customHeight="1">
      <c r="A37" s="174" t="s">
        <v>4</v>
      </c>
      <c r="B37" s="174"/>
      <c r="C37" s="174"/>
      <c r="D37" s="129">
        <v>30.1</v>
      </c>
      <c r="E37" s="126">
        <v>21.85</v>
      </c>
      <c r="F37" s="126">
        <v>99.73</v>
      </c>
      <c r="G37" s="126">
        <v>720.45</v>
      </c>
      <c r="H37" s="28"/>
      <c r="I37" s="127">
        <v>39</v>
      </c>
      <c r="J37" s="127">
        <v>28</v>
      </c>
      <c r="K37" s="127">
        <v>30</v>
      </c>
      <c r="L37" s="127">
        <v>31</v>
      </c>
      <c r="M37" s="28"/>
      <c r="N37" s="128">
        <v>17</v>
      </c>
      <c r="O37" s="128">
        <v>27</v>
      </c>
      <c r="P37" s="128">
        <v>55</v>
      </c>
    </row>
    <row r="38" spans="1:16">
      <c r="A38" s="174" t="s">
        <v>5</v>
      </c>
      <c r="B38" s="174"/>
      <c r="C38" s="174"/>
      <c r="D38" s="126">
        <v>33.369999999999997</v>
      </c>
      <c r="E38" s="126">
        <v>24.03</v>
      </c>
      <c r="F38" s="126">
        <v>98.67</v>
      </c>
      <c r="G38" s="126">
        <v>748.66</v>
      </c>
      <c r="H38" s="28"/>
      <c r="I38" s="127">
        <v>43</v>
      </c>
      <c r="J38" s="127">
        <v>30</v>
      </c>
      <c r="K38" s="127">
        <v>29</v>
      </c>
      <c r="L38" s="127">
        <v>32</v>
      </c>
      <c r="M38" s="28"/>
      <c r="N38" s="128">
        <v>18</v>
      </c>
      <c r="O38" s="128">
        <v>29</v>
      </c>
      <c r="P38" s="128">
        <v>53</v>
      </c>
    </row>
    <row r="39" spans="1:16">
      <c r="A39" s="174" t="s">
        <v>6</v>
      </c>
      <c r="B39" s="174"/>
      <c r="C39" s="174"/>
      <c r="D39" s="126">
        <v>24.48</v>
      </c>
      <c r="E39" s="126">
        <v>21.56</v>
      </c>
      <c r="F39" s="126">
        <v>106.29</v>
      </c>
      <c r="G39" s="126">
        <v>719.88</v>
      </c>
      <c r="H39" s="28"/>
      <c r="I39" s="127">
        <v>32</v>
      </c>
      <c r="J39" s="127">
        <v>27</v>
      </c>
      <c r="K39" s="127">
        <v>32</v>
      </c>
      <c r="L39" s="127">
        <v>31</v>
      </c>
      <c r="M39" s="28"/>
      <c r="N39" s="128">
        <v>14</v>
      </c>
      <c r="O39" s="128">
        <v>27</v>
      </c>
      <c r="P39" s="128">
        <v>59</v>
      </c>
    </row>
    <row r="40" spans="1:16">
      <c r="A40" s="174" t="s">
        <v>7</v>
      </c>
      <c r="B40" s="174"/>
      <c r="C40" s="174"/>
      <c r="D40" s="126">
        <v>26.19</v>
      </c>
      <c r="E40" s="126">
        <v>25.92</v>
      </c>
      <c r="F40" s="126">
        <v>102.29</v>
      </c>
      <c r="G40" s="126">
        <v>754.37</v>
      </c>
      <c r="H40" s="28"/>
      <c r="I40" s="127">
        <v>34</v>
      </c>
      <c r="J40" s="127">
        <v>33</v>
      </c>
      <c r="K40" s="127">
        <v>31</v>
      </c>
      <c r="L40" s="127">
        <v>32</v>
      </c>
      <c r="M40" s="28"/>
      <c r="N40" s="128">
        <v>14</v>
      </c>
      <c r="O40" s="128">
        <v>31</v>
      </c>
      <c r="P40" s="128">
        <v>54</v>
      </c>
    </row>
    <row r="41" spans="1:16">
      <c r="A41" s="174" t="s">
        <v>8</v>
      </c>
      <c r="B41" s="174"/>
      <c r="C41" s="174"/>
      <c r="D41" s="126">
        <v>29.88</v>
      </c>
      <c r="E41" s="126">
        <v>25.08</v>
      </c>
      <c r="F41" s="129">
        <v>106.3</v>
      </c>
      <c r="G41" s="126">
        <v>782.71</v>
      </c>
      <c r="H41" s="28"/>
      <c r="I41" s="127">
        <v>39</v>
      </c>
      <c r="J41" s="127">
        <v>32</v>
      </c>
      <c r="K41" s="127">
        <v>32</v>
      </c>
      <c r="L41" s="127">
        <v>33</v>
      </c>
      <c r="M41" s="28"/>
      <c r="N41" s="128">
        <v>15</v>
      </c>
      <c r="O41" s="128">
        <v>29</v>
      </c>
      <c r="P41" s="128">
        <v>54</v>
      </c>
    </row>
    <row r="42" spans="1:16">
      <c r="A42" s="174" t="s">
        <v>9</v>
      </c>
      <c r="B42" s="174"/>
      <c r="C42" s="174"/>
      <c r="D42" s="126">
        <v>29.68</v>
      </c>
      <c r="E42" s="126">
        <v>27.35</v>
      </c>
      <c r="F42" s="129">
        <v>98.5</v>
      </c>
      <c r="G42" s="126">
        <v>803.05</v>
      </c>
      <c r="H42" s="28"/>
      <c r="I42" s="127">
        <v>39</v>
      </c>
      <c r="J42" s="127">
        <v>35</v>
      </c>
      <c r="K42" s="127">
        <v>29</v>
      </c>
      <c r="L42" s="127">
        <v>34</v>
      </c>
      <c r="M42" s="28"/>
      <c r="N42" s="128">
        <v>15</v>
      </c>
      <c r="O42" s="128">
        <v>31</v>
      </c>
      <c r="P42" s="128">
        <v>49</v>
      </c>
    </row>
    <row r="43" spans="1:16">
      <c r="A43" s="174" t="s">
        <v>10</v>
      </c>
      <c r="B43" s="174"/>
      <c r="C43" s="174"/>
      <c r="D43" s="126">
        <v>27.34</v>
      </c>
      <c r="E43" s="126">
        <v>22.15</v>
      </c>
      <c r="F43" s="129">
        <v>106.3</v>
      </c>
      <c r="G43" s="126">
        <v>734.23</v>
      </c>
      <c r="H43" s="28"/>
      <c r="I43" s="127">
        <v>36</v>
      </c>
      <c r="J43" s="127">
        <v>28</v>
      </c>
      <c r="K43" s="127">
        <v>32</v>
      </c>
      <c r="L43" s="127">
        <v>31</v>
      </c>
      <c r="M43" s="28"/>
      <c r="N43" s="128">
        <v>15</v>
      </c>
      <c r="O43" s="128">
        <v>27</v>
      </c>
      <c r="P43" s="128">
        <v>58</v>
      </c>
    </row>
    <row r="44" spans="1:16">
      <c r="A44" s="174" t="s">
        <v>113</v>
      </c>
      <c r="B44" s="174"/>
      <c r="C44" s="174"/>
      <c r="D44" s="126">
        <v>27.25</v>
      </c>
      <c r="E44" s="126">
        <v>25.29</v>
      </c>
      <c r="F44" s="126">
        <v>103.05</v>
      </c>
      <c r="G44" s="126">
        <v>749.38</v>
      </c>
      <c r="H44" s="28"/>
      <c r="I44" s="127">
        <v>35</v>
      </c>
      <c r="J44" s="127">
        <v>32</v>
      </c>
      <c r="K44" s="127">
        <v>31</v>
      </c>
      <c r="L44" s="127">
        <v>32</v>
      </c>
      <c r="M44" s="28"/>
      <c r="N44" s="128">
        <v>15</v>
      </c>
      <c r="O44" s="128">
        <v>30</v>
      </c>
      <c r="P44" s="128">
        <v>55</v>
      </c>
    </row>
    <row r="45" spans="1:16">
      <c r="A45" s="174" t="s">
        <v>114</v>
      </c>
      <c r="B45" s="174"/>
      <c r="C45" s="174"/>
      <c r="D45" s="126">
        <v>30.73</v>
      </c>
      <c r="E45" s="126">
        <v>22.32</v>
      </c>
      <c r="F45" s="126">
        <v>115.21</v>
      </c>
      <c r="G45" s="126">
        <v>787.77</v>
      </c>
      <c r="H45" s="28"/>
      <c r="I45" s="127">
        <v>40</v>
      </c>
      <c r="J45" s="127">
        <v>28</v>
      </c>
      <c r="K45" s="127">
        <v>34</v>
      </c>
      <c r="L45" s="127">
        <v>34</v>
      </c>
      <c r="M45" s="28"/>
      <c r="N45" s="128">
        <v>16</v>
      </c>
      <c r="O45" s="128">
        <v>25</v>
      </c>
      <c r="P45" s="128">
        <v>58</v>
      </c>
    </row>
    <row r="46" spans="1:16">
      <c r="A46" s="174" t="s">
        <v>115</v>
      </c>
      <c r="B46" s="174"/>
      <c r="C46" s="174"/>
      <c r="D46" s="126">
        <v>27.91</v>
      </c>
      <c r="E46" s="126">
        <v>27.43</v>
      </c>
      <c r="F46" s="126">
        <v>112.83</v>
      </c>
      <c r="G46" s="126">
        <v>816.53</v>
      </c>
      <c r="H46" s="28"/>
      <c r="I46" s="127">
        <v>36</v>
      </c>
      <c r="J46" s="127">
        <v>35</v>
      </c>
      <c r="K46" s="127">
        <v>34</v>
      </c>
      <c r="L46" s="127">
        <v>35</v>
      </c>
      <c r="M46" s="28"/>
      <c r="N46" s="128">
        <v>14</v>
      </c>
      <c r="O46" s="128">
        <v>30</v>
      </c>
      <c r="P46" s="128">
        <v>55</v>
      </c>
    </row>
    <row r="47" spans="1:16">
      <c r="A47" s="174" t="s">
        <v>116</v>
      </c>
      <c r="B47" s="174"/>
      <c r="C47" s="174"/>
      <c r="D47" s="126">
        <v>28.06</v>
      </c>
      <c r="E47" s="126">
        <v>25.31</v>
      </c>
      <c r="F47" s="126">
        <v>111.61</v>
      </c>
      <c r="G47" s="126">
        <v>789.39</v>
      </c>
      <c r="H47" s="28"/>
      <c r="I47" s="127">
        <v>36</v>
      </c>
      <c r="J47" s="127">
        <v>32</v>
      </c>
      <c r="K47" s="127">
        <v>33</v>
      </c>
      <c r="L47" s="127">
        <v>34</v>
      </c>
      <c r="M47" s="28"/>
      <c r="N47" s="128">
        <v>14</v>
      </c>
      <c r="O47" s="128">
        <v>29</v>
      </c>
      <c r="P47" s="128">
        <v>57</v>
      </c>
    </row>
    <row r="48" spans="1:16">
      <c r="A48" s="174" t="s">
        <v>117</v>
      </c>
      <c r="B48" s="174"/>
      <c r="C48" s="174"/>
      <c r="D48" s="126">
        <v>33.53</v>
      </c>
      <c r="E48" s="126">
        <v>25.84</v>
      </c>
      <c r="F48" s="126">
        <v>98.98</v>
      </c>
      <c r="G48" s="126">
        <v>766.79</v>
      </c>
      <c r="H48" s="28"/>
      <c r="I48" s="127">
        <v>44</v>
      </c>
      <c r="J48" s="127">
        <v>33</v>
      </c>
      <c r="K48" s="127">
        <v>30</v>
      </c>
      <c r="L48" s="127">
        <v>33</v>
      </c>
      <c r="M48" s="28"/>
      <c r="N48" s="128">
        <v>17</v>
      </c>
      <c r="O48" s="128">
        <v>30</v>
      </c>
      <c r="P48" s="128">
        <v>52</v>
      </c>
    </row>
    <row r="49" spans="1:16">
      <c r="A49" s="174" t="s">
        <v>118</v>
      </c>
      <c r="B49" s="174"/>
      <c r="C49" s="174"/>
      <c r="D49" s="126">
        <v>29.63</v>
      </c>
      <c r="E49" s="126">
        <v>26.01</v>
      </c>
      <c r="F49" s="129">
        <v>105.5</v>
      </c>
      <c r="G49" s="126">
        <v>778.43</v>
      </c>
      <c r="H49" s="28"/>
      <c r="I49" s="127">
        <v>38</v>
      </c>
      <c r="J49" s="127">
        <v>33</v>
      </c>
      <c r="K49" s="127">
        <v>31</v>
      </c>
      <c r="L49" s="127">
        <v>33</v>
      </c>
      <c r="M49" s="28"/>
      <c r="N49" s="128">
        <v>15</v>
      </c>
      <c r="O49" s="128">
        <v>30</v>
      </c>
      <c r="P49" s="128">
        <v>54</v>
      </c>
    </row>
    <row r="50" spans="1:16">
      <c r="A50" s="174" t="s">
        <v>119</v>
      </c>
      <c r="B50" s="174"/>
      <c r="C50" s="174"/>
      <c r="D50" s="126">
        <v>35.340000000000003</v>
      </c>
      <c r="E50" s="126">
        <v>22.73</v>
      </c>
      <c r="F50" s="126">
        <v>96.13</v>
      </c>
      <c r="G50" s="126">
        <v>730.06</v>
      </c>
      <c r="H50" s="28"/>
      <c r="I50" s="127">
        <v>46</v>
      </c>
      <c r="J50" s="127">
        <v>29</v>
      </c>
      <c r="K50" s="127">
        <v>29</v>
      </c>
      <c r="L50" s="127">
        <v>31</v>
      </c>
      <c r="M50" s="28"/>
      <c r="N50" s="128">
        <v>19</v>
      </c>
      <c r="O50" s="128">
        <v>28</v>
      </c>
      <c r="P50" s="128">
        <v>53</v>
      </c>
    </row>
    <row r="51" spans="1:16">
      <c r="A51" s="174" t="s">
        <v>120</v>
      </c>
      <c r="B51" s="174"/>
      <c r="C51" s="174"/>
      <c r="D51" s="130">
        <v>28</v>
      </c>
      <c r="E51" s="126">
        <v>24.22</v>
      </c>
      <c r="F51" s="126">
        <v>118.28</v>
      </c>
      <c r="G51" s="126">
        <v>808.81</v>
      </c>
      <c r="H51" s="28"/>
      <c r="I51" s="127">
        <v>36</v>
      </c>
      <c r="J51" s="127">
        <v>31</v>
      </c>
      <c r="K51" s="127">
        <v>35</v>
      </c>
      <c r="L51" s="127">
        <v>34</v>
      </c>
      <c r="M51" s="28"/>
      <c r="N51" s="128">
        <v>14</v>
      </c>
      <c r="O51" s="128">
        <v>27</v>
      </c>
      <c r="P51" s="128">
        <v>58</v>
      </c>
    </row>
    <row r="52" spans="1:16">
      <c r="A52" s="174" t="s">
        <v>121</v>
      </c>
      <c r="B52" s="174"/>
      <c r="C52" s="174"/>
      <c r="D52" s="126">
        <v>30.77</v>
      </c>
      <c r="E52" s="126">
        <v>26.43</v>
      </c>
      <c r="F52" s="126">
        <v>100.58</v>
      </c>
      <c r="G52" s="126">
        <v>806.93</v>
      </c>
      <c r="H52" s="28"/>
      <c r="I52" s="127">
        <v>40</v>
      </c>
      <c r="J52" s="127">
        <v>33</v>
      </c>
      <c r="K52" s="127">
        <v>30</v>
      </c>
      <c r="L52" s="127">
        <v>34</v>
      </c>
      <c r="M52" s="28"/>
      <c r="N52" s="128">
        <v>15</v>
      </c>
      <c r="O52" s="128">
        <v>29</v>
      </c>
      <c r="P52" s="128">
        <v>50</v>
      </c>
    </row>
    <row r="53" spans="1:16">
      <c r="A53" s="174" t="s">
        <v>122</v>
      </c>
      <c r="B53" s="174"/>
      <c r="C53" s="174"/>
      <c r="D53" s="126">
        <v>24.61</v>
      </c>
      <c r="E53" s="126">
        <v>25.01</v>
      </c>
      <c r="F53" s="126">
        <v>105.56</v>
      </c>
      <c r="G53" s="126">
        <v>754.75</v>
      </c>
      <c r="H53" s="28"/>
      <c r="I53" s="127">
        <v>32</v>
      </c>
      <c r="J53" s="127">
        <v>32</v>
      </c>
      <c r="K53" s="127">
        <v>32</v>
      </c>
      <c r="L53" s="127">
        <v>32</v>
      </c>
      <c r="M53" s="28"/>
      <c r="N53" s="128">
        <v>13</v>
      </c>
      <c r="O53" s="128">
        <v>30</v>
      </c>
      <c r="P53" s="128">
        <v>56</v>
      </c>
    </row>
    <row r="54" spans="1:16">
      <c r="A54" s="175" t="s">
        <v>38</v>
      </c>
      <c r="B54" s="175"/>
      <c r="C54" s="175"/>
      <c r="D54" s="131">
        <v>29.65</v>
      </c>
      <c r="E54" s="131">
        <v>24.54</v>
      </c>
      <c r="F54" s="131">
        <v>104.35</v>
      </c>
      <c r="G54" s="131">
        <v>765.23</v>
      </c>
      <c r="H54" s="132"/>
      <c r="I54" s="133">
        <v>39</v>
      </c>
      <c r="J54" s="133">
        <v>31</v>
      </c>
      <c r="K54" s="133">
        <v>31</v>
      </c>
      <c r="L54" s="133">
        <v>33</v>
      </c>
      <c r="M54" s="132"/>
      <c r="N54" s="134">
        <v>15</v>
      </c>
      <c r="O54" s="134">
        <v>29</v>
      </c>
      <c r="P54" s="134">
        <v>55</v>
      </c>
    </row>
  </sheetData>
  <mergeCells count="57">
    <mergeCell ref="O1:P1"/>
    <mergeCell ref="A2:P2"/>
    <mergeCell ref="A4:C4"/>
    <mergeCell ref="A6:P6"/>
    <mergeCell ref="A7:C8"/>
    <mergeCell ref="D7:F7"/>
    <mergeCell ref="G7:G8"/>
    <mergeCell ref="I7:L7"/>
    <mergeCell ref="N7:P7"/>
    <mergeCell ref="A24:C24"/>
    <mergeCell ref="A25:C25"/>
    <mergeCell ref="A26:C26"/>
    <mergeCell ref="A27:C27"/>
    <mergeCell ref="A28:C28"/>
    <mergeCell ref="A31:P31"/>
    <mergeCell ref="A32:C33"/>
    <mergeCell ref="D32:F32"/>
    <mergeCell ref="G32:G33"/>
    <mergeCell ref="I32:L32"/>
    <mergeCell ref="N32:P32"/>
    <mergeCell ref="A54:C54"/>
    <mergeCell ref="A19:C19"/>
    <mergeCell ref="A20:C20"/>
    <mergeCell ref="A21:C21"/>
    <mergeCell ref="A22:C22"/>
    <mergeCell ref="A23:C23"/>
    <mergeCell ref="A40:C40"/>
    <mergeCell ref="A41:C41"/>
    <mergeCell ref="A42:C42"/>
    <mergeCell ref="A43:C43"/>
    <mergeCell ref="A48:C48"/>
    <mergeCell ref="A49:C49"/>
    <mergeCell ref="A50:C50"/>
    <mergeCell ref="A51:C51"/>
    <mergeCell ref="A52:C52"/>
    <mergeCell ref="A53:C53"/>
    <mergeCell ref="A9:C9"/>
    <mergeCell ref="A10:C10"/>
    <mergeCell ref="A11:C11"/>
    <mergeCell ref="A12:C12"/>
    <mergeCell ref="A13:C13"/>
    <mergeCell ref="A14:C14"/>
    <mergeCell ref="A44:C44"/>
    <mergeCell ref="A45:C45"/>
    <mergeCell ref="A46:C46"/>
    <mergeCell ref="A47:C47"/>
    <mergeCell ref="A15:C15"/>
    <mergeCell ref="A16:C16"/>
    <mergeCell ref="A17:C17"/>
    <mergeCell ref="A18:C18"/>
    <mergeCell ref="A39:C39"/>
    <mergeCell ref="A34:C34"/>
    <mergeCell ref="A35:C35"/>
    <mergeCell ref="A36:C36"/>
    <mergeCell ref="A37:C37"/>
    <mergeCell ref="A38:C38"/>
    <mergeCell ref="A29:C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1"/>
  <sheetViews>
    <sheetView view="pageBreakPreview" topLeftCell="A58" zoomScale="60" zoomScaleNormal="100" workbookViewId="0">
      <selection activeCell="C72" sqref="C72:D72"/>
    </sheetView>
  </sheetViews>
  <sheetFormatPr defaultColWidth="9.109375" defaultRowHeight="15.6"/>
  <cols>
    <col min="1" max="1" width="26.88671875" style="73" customWidth="1"/>
    <col min="2" max="2" width="9.109375" style="73"/>
    <col min="3" max="3" width="25.6640625" style="73" customWidth="1"/>
    <col min="4" max="4" width="9.109375" style="73"/>
    <col min="5" max="5" width="20.33203125" style="73" customWidth="1"/>
    <col min="6" max="6" width="9.109375" style="73"/>
    <col min="7" max="7" width="24" style="73" customWidth="1"/>
    <col min="8" max="8" width="9.109375" style="73"/>
    <col min="9" max="9" width="25" style="73" customWidth="1"/>
    <col min="10" max="16384" width="9.109375" style="73"/>
  </cols>
  <sheetData>
    <row r="1" spans="1:10">
      <c r="A1" s="70"/>
      <c r="B1" s="70"/>
      <c r="C1" s="70"/>
      <c r="D1" s="70"/>
      <c r="E1" s="70"/>
      <c r="F1" s="70"/>
      <c r="G1" s="70"/>
      <c r="H1" s="70"/>
      <c r="I1" s="71"/>
      <c r="J1" s="72"/>
    </row>
    <row r="2" spans="1:10" ht="16.2">
      <c r="A2" s="74" t="s">
        <v>284</v>
      </c>
      <c r="B2" s="187" t="s">
        <v>285</v>
      </c>
      <c r="C2" s="187"/>
      <c r="D2" s="187"/>
      <c r="E2" s="187"/>
      <c r="F2" s="187"/>
      <c r="G2" s="187"/>
      <c r="H2" s="187"/>
      <c r="I2" s="187"/>
      <c r="J2" s="187"/>
    </row>
    <row r="3" spans="1:10">
      <c r="A3" s="75" t="s">
        <v>286</v>
      </c>
      <c r="B3" s="76">
        <f>SUM(B4:B9)</f>
        <v>71.25</v>
      </c>
      <c r="C3" s="75" t="s">
        <v>287</v>
      </c>
      <c r="D3" s="76">
        <f>SUM(D4:D9)</f>
        <v>89.31</v>
      </c>
      <c r="E3" s="75" t="s">
        <v>288</v>
      </c>
      <c r="F3" s="76">
        <f>SUM(F4:F9)</f>
        <v>64.650000000000006</v>
      </c>
      <c r="G3" s="75" t="s">
        <v>289</v>
      </c>
      <c r="H3" s="76">
        <f>SUM(H4:H8)</f>
        <v>102.98000000000002</v>
      </c>
      <c r="I3" s="75" t="s">
        <v>290</v>
      </c>
      <c r="J3" s="76">
        <f>SUM(J4:J8)</f>
        <v>79.02</v>
      </c>
    </row>
    <row r="4" spans="1:10">
      <c r="A4" s="77" t="s">
        <v>277</v>
      </c>
      <c r="B4" s="78">
        <v>45.63</v>
      </c>
      <c r="C4" s="77" t="s">
        <v>28</v>
      </c>
      <c r="D4" s="78">
        <v>5.04</v>
      </c>
      <c r="E4" s="77" t="s">
        <v>106</v>
      </c>
      <c r="F4" s="78">
        <v>10.42</v>
      </c>
      <c r="G4" s="77" t="s">
        <v>125</v>
      </c>
      <c r="H4" s="78">
        <v>61.28</v>
      </c>
      <c r="I4" s="77" t="s">
        <v>132</v>
      </c>
      <c r="J4" s="78">
        <v>36.39</v>
      </c>
    </row>
    <row r="5" spans="1:10" ht="31.2">
      <c r="A5" s="77" t="s">
        <v>28</v>
      </c>
      <c r="B5" s="78">
        <v>2.52</v>
      </c>
      <c r="C5" s="77" t="s">
        <v>291</v>
      </c>
      <c r="D5" s="78">
        <v>42.33</v>
      </c>
      <c r="E5" s="77" t="s">
        <v>164</v>
      </c>
      <c r="F5" s="78">
        <v>6.28</v>
      </c>
      <c r="G5" s="77" t="s">
        <v>241</v>
      </c>
      <c r="H5" s="78">
        <v>11.93</v>
      </c>
      <c r="I5" s="77" t="s">
        <v>126</v>
      </c>
      <c r="J5" s="78">
        <v>5.33</v>
      </c>
    </row>
    <row r="6" spans="1:10" ht="62.4">
      <c r="A6" s="77" t="s">
        <v>250</v>
      </c>
      <c r="B6" s="78">
        <v>7.1</v>
      </c>
      <c r="C6" s="77" t="s">
        <v>292</v>
      </c>
      <c r="D6" s="78">
        <v>14.46</v>
      </c>
      <c r="E6" s="77" t="s">
        <v>166</v>
      </c>
      <c r="F6" s="78">
        <v>23.23</v>
      </c>
      <c r="G6" s="77" t="s">
        <v>293</v>
      </c>
      <c r="H6" s="78">
        <v>3.04</v>
      </c>
      <c r="I6" s="77" t="s">
        <v>294</v>
      </c>
      <c r="J6" s="78">
        <v>13.51</v>
      </c>
    </row>
    <row r="7" spans="1:10">
      <c r="A7" s="77" t="s">
        <v>293</v>
      </c>
      <c r="B7" s="78">
        <v>3.04</v>
      </c>
      <c r="C7" s="77" t="s">
        <v>295</v>
      </c>
      <c r="D7" s="78">
        <v>1.83</v>
      </c>
      <c r="E7" s="77" t="s">
        <v>296</v>
      </c>
      <c r="F7" s="78">
        <v>11.22</v>
      </c>
      <c r="G7" s="77" t="s">
        <v>64</v>
      </c>
      <c r="H7" s="78">
        <v>2.7</v>
      </c>
      <c r="I7" s="77" t="s">
        <v>64</v>
      </c>
      <c r="J7" s="78">
        <v>3.78</v>
      </c>
    </row>
    <row r="8" spans="1:10">
      <c r="A8" s="77" t="s">
        <v>64</v>
      </c>
      <c r="B8" s="78">
        <v>1.62</v>
      </c>
      <c r="C8" s="77" t="s">
        <v>64</v>
      </c>
      <c r="D8" s="78">
        <v>1.62</v>
      </c>
      <c r="E8" s="77" t="s">
        <v>64</v>
      </c>
      <c r="F8" s="79">
        <v>2.16</v>
      </c>
      <c r="G8" s="77" t="s">
        <v>160</v>
      </c>
      <c r="H8" s="78">
        <v>24.03</v>
      </c>
      <c r="I8" s="77" t="s">
        <v>175</v>
      </c>
      <c r="J8" s="78">
        <v>20.010000000000002</v>
      </c>
    </row>
    <row r="9" spans="1:10">
      <c r="A9" s="77" t="s">
        <v>30</v>
      </c>
      <c r="B9" s="78">
        <v>11.34</v>
      </c>
      <c r="C9" s="77" t="s">
        <v>160</v>
      </c>
      <c r="D9" s="79">
        <v>24.03</v>
      </c>
      <c r="E9" s="77" t="s">
        <v>30</v>
      </c>
      <c r="F9" s="79">
        <v>11.34</v>
      </c>
      <c r="G9" s="77"/>
      <c r="H9" s="79"/>
      <c r="I9" s="77"/>
      <c r="J9" s="79"/>
    </row>
    <row r="10" spans="1:10">
      <c r="A10" s="77"/>
      <c r="B10" s="78"/>
      <c r="C10" s="79"/>
      <c r="D10" s="79"/>
      <c r="E10" s="77"/>
      <c r="F10" s="79"/>
      <c r="G10" s="77"/>
      <c r="H10" s="78"/>
      <c r="I10" s="77"/>
      <c r="J10" s="79"/>
    </row>
    <row r="11" spans="1:10">
      <c r="A11" s="79"/>
      <c r="B11" s="78"/>
      <c r="C11" s="79"/>
      <c r="D11" s="79"/>
      <c r="E11" s="79"/>
      <c r="F11" s="79"/>
      <c r="G11" s="79"/>
      <c r="H11" s="78"/>
      <c r="I11" s="79"/>
      <c r="J11" s="79"/>
    </row>
    <row r="12" spans="1:10">
      <c r="A12" s="75" t="s">
        <v>297</v>
      </c>
      <c r="B12" s="76">
        <f>SUM(B13:B20)</f>
        <v>78.600000000000009</v>
      </c>
      <c r="C12" s="75" t="s">
        <v>298</v>
      </c>
      <c r="D12" s="76">
        <f>SUM(D13:D19)</f>
        <v>117.14</v>
      </c>
      <c r="E12" s="75" t="s">
        <v>299</v>
      </c>
      <c r="F12" s="76">
        <f>SUM(F13:F18)</f>
        <v>92.769999999999982</v>
      </c>
      <c r="G12" s="75" t="s">
        <v>300</v>
      </c>
      <c r="H12" s="76">
        <f>SUM(H13:H19)</f>
        <v>91.679999999999993</v>
      </c>
      <c r="I12" s="75" t="s">
        <v>301</v>
      </c>
      <c r="J12" s="76">
        <f>SUM(J13:J20)</f>
        <v>101.1</v>
      </c>
    </row>
    <row r="13" spans="1:10" ht="31.2">
      <c r="A13" s="77" t="s">
        <v>214</v>
      </c>
      <c r="B13" s="78">
        <v>8.1</v>
      </c>
      <c r="C13" s="77" t="s">
        <v>223</v>
      </c>
      <c r="D13" s="78">
        <v>3.94</v>
      </c>
      <c r="E13" s="77" t="s">
        <v>231</v>
      </c>
      <c r="F13" s="78">
        <v>4.3099999999999996</v>
      </c>
      <c r="G13" s="77" t="s">
        <v>238</v>
      </c>
      <c r="H13" s="78">
        <v>3.74</v>
      </c>
      <c r="I13" s="77" t="s">
        <v>243</v>
      </c>
      <c r="J13" s="78">
        <v>6.23</v>
      </c>
    </row>
    <row r="14" spans="1:10" ht="46.8">
      <c r="A14" s="77" t="s">
        <v>302</v>
      </c>
      <c r="B14" s="78">
        <v>6.41</v>
      </c>
      <c r="C14" s="77" t="s">
        <v>225</v>
      </c>
      <c r="D14" s="78">
        <v>4.74</v>
      </c>
      <c r="E14" s="77" t="s">
        <v>303</v>
      </c>
      <c r="F14" s="78">
        <v>8.01</v>
      </c>
      <c r="G14" s="77" t="s">
        <v>240</v>
      </c>
      <c r="H14" s="78">
        <v>4.4000000000000004</v>
      </c>
      <c r="I14" s="77" t="s">
        <v>244</v>
      </c>
      <c r="J14" s="78">
        <v>13.33</v>
      </c>
    </row>
    <row r="15" spans="1:10">
      <c r="A15" s="77" t="s">
        <v>277</v>
      </c>
      <c r="B15" s="78">
        <v>45.63</v>
      </c>
      <c r="C15" s="77" t="s">
        <v>226</v>
      </c>
      <c r="D15" s="78">
        <v>62.24</v>
      </c>
      <c r="E15" s="77" t="s">
        <v>235</v>
      </c>
      <c r="F15" s="78">
        <v>66.599999999999994</v>
      </c>
      <c r="G15" s="77" t="s">
        <v>125</v>
      </c>
      <c r="H15" s="78">
        <v>61.28</v>
      </c>
      <c r="I15" s="77" t="s">
        <v>542</v>
      </c>
      <c r="J15" s="78">
        <v>57.67</v>
      </c>
    </row>
    <row r="16" spans="1:10">
      <c r="A16" s="77" t="s">
        <v>28</v>
      </c>
      <c r="B16" s="78">
        <v>2.52</v>
      </c>
      <c r="C16" s="77" t="s">
        <v>227</v>
      </c>
      <c r="D16" s="78">
        <v>38.26</v>
      </c>
      <c r="E16" s="77" t="s">
        <v>304</v>
      </c>
      <c r="F16" s="78">
        <v>10.35</v>
      </c>
      <c r="G16" s="77" t="s">
        <v>241</v>
      </c>
      <c r="H16" s="78">
        <v>11.93</v>
      </c>
      <c r="I16" s="77" t="s">
        <v>28</v>
      </c>
      <c r="J16" s="78">
        <v>2.52</v>
      </c>
    </row>
    <row r="17" spans="1:10" ht="31.2">
      <c r="A17" s="77" t="s">
        <v>250</v>
      </c>
      <c r="B17" s="78">
        <v>7.1</v>
      </c>
      <c r="C17" s="77" t="s">
        <v>305</v>
      </c>
      <c r="D17" s="78">
        <v>3.45</v>
      </c>
      <c r="E17" s="77" t="s">
        <v>64</v>
      </c>
      <c r="F17" s="78">
        <v>1.62</v>
      </c>
      <c r="G17" s="77" t="s">
        <v>306</v>
      </c>
      <c r="H17" s="78">
        <v>5.34</v>
      </c>
      <c r="I17" s="77" t="s">
        <v>458</v>
      </c>
      <c r="J17" s="78">
        <v>12.91</v>
      </c>
    </row>
    <row r="18" spans="1:10" ht="31.2">
      <c r="A18" s="77" t="s">
        <v>306</v>
      </c>
      <c r="B18" s="78">
        <v>5.34</v>
      </c>
      <c r="C18" s="77" t="s">
        <v>64</v>
      </c>
      <c r="D18" s="78">
        <v>2.16</v>
      </c>
      <c r="E18" s="77" t="s">
        <v>219</v>
      </c>
      <c r="F18" s="78">
        <v>1.88</v>
      </c>
      <c r="G18" s="77" t="s">
        <v>64</v>
      </c>
      <c r="H18" s="78">
        <v>2.16</v>
      </c>
      <c r="I18" s="77" t="s">
        <v>305</v>
      </c>
      <c r="J18" s="78">
        <v>3.45</v>
      </c>
    </row>
    <row r="19" spans="1:10" ht="31.2">
      <c r="A19" s="77" t="s">
        <v>64</v>
      </c>
      <c r="B19" s="78">
        <v>1.62</v>
      </c>
      <c r="C19" s="77" t="s">
        <v>219</v>
      </c>
      <c r="D19" s="79">
        <v>2.35</v>
      </c>
      <c r="E19" s="77"/>
      <c r="F19" s="78"/>
      <c r="G19" s="77" t="s">
        <v>219</v>
      </c>
      <c r="H19" s="78">
        <v>2.83</v>
      </c>
      <c r="I19" s="77" t="s">
        <v>64</v>
      </c>
      <c r="J19" s="78">
        <v>2.16</v>
      </c>
    </row>
    <row r="20" spans="1:10">
      <c r="A20" s="77" t="s">
        <v>219</v>
      </c>
      <c r="B20" s="78">
        <v>1.88</v>
      </c>
      <c r="C20" s="77"/>
      <c r="D20" s="79"/>
      <c r="E20" s="77"/>
      <c r="F20" s="78"/>
      <c r="G20" s="77"/>
      <c r="H20" s="78"/>
      <c r="I20" s="77" t="s">
        <v>219</v>
      </c>
      <c r="J20" s="78">
        <v>2.83</v>
      </c>
    </row>
    <row r="21" spans="1:10">
      <c r="A21" s="77"/>
      <c r="B21" s="78"/>
      <c r="C21" s="77"/>
      <c r="D21" s="79"/>
      <c r="E21" s="77"/>
      <c r="F21" s="78"/>
      <c r="G21" s="77"/>
      <c r="H21" s="78"/>
      <c r="I21" s="77"/>
      <c r="J21" s="79"/>
    </row>
    <row r="22" spans="1:10">
      <c r="A22" s="77"/>
      <c r="B22" s="78"/>
      <c r="C22" s="77"/>
      <c r="D22" s="79"/>
      <c r="E22" s="77"/>
      <c r="F22" s="78"/>
      <c r="G22" s="77"/>
      <c r="H22" s="78"/>
      <c r="I22" s="77"/>
      <c r="J22" s="78"/>
    </row>
    <row r="23" spans="1:10">
      <c r="A23" s="79"/>
      <c r="B23" s="78"/>
      <c r="C23" s="79"/>
      <c r="D23" s="79"/>
      <c r="E23" s="79"/>
      <c r="F23" s="79"/>
      <c r="G23" s="79"/>
      <c r="H23" s="78"/>
      <c r="I23" s="79"/>
      <c r="J23" s="78"/>
    </row>
    <row r="24" spans="1:10" ht="16.2">
      <c r="A24" s="74" t="s">
        <v>307</v>
      </c>
      <c r="B24" s="80"/>
      <c r="C24" s="80"/>
      <c r="D24" s="80"/>
      <c r="E24" s="80"/>
      <c r="F24" s="80"/>
      <c r="G24" s="80"/>
      <c r="H24" s="80"/>
      <c r="I24" s="80"/>
      <c r="J24" s="81"/>
    </row>
    <row r="25" spans="1:10">
      <c r="A25" s="75" t="s">
        <v>308</v>
      </c>
      <c r="B25" s="76">
        <f>SUM(B26:B31)</f>
        <v>101.53</v>
      </c>
      <c r="C25" s="75" t="s">
        <v>309</v>
      </c>
      <c r="D25" s="76">
        <f>SUM(D26:D31)</f>
        <v>80.55</v>
      </c>
      <c r="E25" s="75" t="s">
        <v>310</v>
      </c>
      <c r="F25" s="76">
        <f>SUM(F26:F29)</f>
        <v>42.41</v>
      </c>
      <c r="G25" s="75" t="s">
        <v>311</v>
      </c>
      <c r="H25" s="76">
        <f>SUM(H26:H30)</f>
        <v>92.05</v>
      </c>
      <c r="I25" s="75" t="s">
        <v>312</v>
      </c>
      <c r="J25" s="76">
        <f>SUM(J26:J31)</f>
        <v>79.62</v>
      </c>
    </row>
    <row r="26" spans="1:10" ht="46.8">
      <c r="A26" s="77" t="s">
        <v>28</v>
      </c>
      <c r="B26" s="78">
        <v>5.04</v>
      </c>
      <c r="C26" s="77" t="s">
        <v>28</v>
      </c>
      <c r="D26" s="78">
        <v>5.04</v>
      </c>
      <c r="E26" s="77" t="s">
        <v>107</v>
      </c>
      <c r="F26" s="78">
        <v>0.08</v>
      </c>
      <c r="G26" s="77" t="s">
        <v>130</v>
      </c>
      <c r="H26" s="78">
        <v>53.51</v>
      </c>
      <c r="I26" s="77" t="s">
        <v>313</v>
      </c>
      <c r="J26" s="78">
        <v>38.94</v>
      </c>
    </row>
    <row r="27" spans="1:10" ht="46.8">
      <c r="A27" s="77" t="s">
        <v>110</v>
      </c>
      <c r="B27" s="78">
        <v>74.599999999999994</v>
      </c>
      <c r="C27" s="77" t="s">
        <v>291</v>
      </c>
      <c r="D27" s="78">
        <v>42.33</v>
      </c>
      <c r="E27" s="77" t="s">
        <v>128</v>
      </c>
      <c r="F27" s="78">
        <v>19.77</v>
      </c>
      <c r="G27" s="77" t="s">
        <v>109</v>
      </c>
      <c r="H27" s="78">
        <v>11.06</v>
      </c>
      <c r="I27" s="77" t="s">
        <v>28</v>
      </c>
      <c r="J27" s="78">
        <v>2.52</v>
      </c>
    </row>
    <row r="28" spans="1:10" ht="31.2">
      <c r="A28" s="77" t="s">
        <v>250</v>
      </c>
      <c r="B28" s="78">
        <v>7.1</v>
      </c>
      <c r="C28" s="77" t="s">
        <v>314</v>
      </c>
      <c r="D28" s="78">
        <v>4.49</v>
      </c>
      <c r="E28" s="77" t="s">
        <v>296</v>
      </c>
      <c r="F28" s="78">
        <v>11.22</v>
      </c>
      <c r="G28" s="77" t="s">
        <v>295</v>
      </c>
      <c r="H28" s="78">
        <v>1.83</v>
      </c>
      <c r="I28" s="77" t="s">
        <v>189</v>
      </c>
      <c r="J28" s="78">
        <v>11.69</v>
      </c>
    </row>
    <row r="29" spans="1:10" ht="31.2">
      <c r="A29" s="77" t="s">
        <v>295</v>
      </c>
      <c r="B29" s="78">
        <v>1.83</v>
      </c>
      <c r="C29" s="77" t="s">
        <v>293</v>
      </c>
      <c r="D29" s="78">
        <v>3.04</v>
      </c>
      <c r="E29" s="77" t="s">
        <v>30</v>
      </c>
      <c r="F29" s="78">
        <v>11.34</v>
      </c>
      <c r="G29" s="77" t="s">
        <v>64</v>
      </c>
      <c r="H29" s="78">
        <v>1.62</v>
      </c>
      <c r="I29" s="77" t="s">
        <v>294</v>
      </c>
      <c r="J29" s="78">
        <v>13.51</v>
      </c>
    </row>
    <row r="30" spans="1:10">
      <c r="A30" s="77" t="s">
        <v>64</v>
      </c>
      <c r="B30" s="78">
        <v>1.62</v>
      </c>
      <c r="C30" s="77" t="s">
        <v>64</v>
      </c>
      <c r="D30" s="79">
        <v>1.62</v>
      </c>
      <c r="E30" s="77"/>
      <c r="F30" s="78"/>
      <c r="G30" s="77" t="s">
        <v>160</v>
      </c>
      <c r="H30" s="79">
        <v>24.03</v>
      </c>
      <c r="I30" s="77" t="s">
        <v>64</v>
      </c>
      <c r="J30" s="78">
        <v>1.62</v>
      </c>
    </row>
    <row r="31" spans="1:10">
      <c r="A31" s="77" t="s">
        <v>30</v>
      </c>
      <c r="B31" s="78">
        <v>11.34</v>
      </c>
      <c r="C31" s="77" t="s">
        <v>160</v>
      </c>
      <c r="D31" s="79">
        <v>24.03</v>
      </c>
      <c r="E31" s="77"/>
      <c r="F31" s="78"/>
      <c r="G31" s="77"/>
      <c r="H31" s="79"/>
      <c r="I31" s="77" t="s">
        <v>30</v>
      </c>
      <c r="J31" s="78">
        <v>11.34</v>
      </c>
    </row>
    <row r="32" spans="1:10">
      <c r="A32" s="77"/>
      <c r="B32" s="78"/>
      <c r="C32" s="79"/>
      <c r="D32" s="79"/>
      <c r="E32" s="77"/>
      <c r="F32" s="78"/>
      <c r="G32" s="77"/>
      <c r="H32" s="79"/>
      <c r="I32" s="77"/>
      <c r="J32" s="78"/>
    </row>
    <row r="33" spans="1:10">
      <c r="A33" s="79"/>
      <c r="B33" s="78"/>
      <c r="C33" s="79"/>
      <c r="D33" s="79"/>
      <c r="E33" s="79"/>
      <c r="F33" s="78"/>
      <c r="G33" s="79"/>
      <c r="H33" s="79"/>
      <c r="I33" s="79"/>
      <c r="J33" s="78"/>
    </row>
    <row r="34" spans="1:10">
      <c r="A34" s="79"/>
      <c r="B34" s="78"/>
      <c r="C34" s="79"/>
      <c r="D34" s="79"/>
      <c r="E34" s="79"/>
      <c r="F34" s="78"/>
      <c r="G34" s="79"/>
      <c r="H34" s="79"/>
      <c r="I34" s="79"/>
      <c r="J34" s="78"/>
    </row>
    <row r="35" spans="1:10">
      <c r="A35" s="75" t="s">
        <v>315</v>
      </c>
      <c r="B35" s="76">
        <f>SUM(B36:B42)</f>
        <v>109.45999999999998</v>
      </c>
      <c r="C35" s="75" t="s">
        <v>316</v>
      </c>
      <c r="D35" s="76">
        <f>SUM(D36:D42)</f>
        <v>119.16</v>
      </c>
      <c r="E35" s="75" t="s">
        <v>317</v>
      </c>
      <c r="F35" s="76">
        <f>SUM(F36:F42)</f>
        <v>114.35999999999999</v>
      </c>
      <c r="G35" s="75" t="s">
        <v>318</v>
      </c>
      <c r="H35" s="76">
        <f>SUM(H36:H42)</f>
        <v>89.579999999999984</v>
      </c>
      <c r="I35" s="75" t="s">
        <v>319</v>
      </c>
      <c r="J35" s="76">
        <f>SUM(J36:J43)</f>
        <v>73.52000000000001</v>
      </c>
    </row>
    <row r="36" spans="1:10" ht="46.8">
      <c r="A36" s="77" t="s">
        <v>247</v>
      </c>
      <c r="B36" s="78">
        <v>7.92</v>
      </c>
      <c r="C36" s="77" t="s">
        <v>252</v>
      </c>
      <c r="D36" s="78">
        <v>7.06</v>
      </c>
      <c r="E36" s="77" t="s">
        <v>223</v>
      </c>
      <c r="F36" s="78">
        <v>3.94</v>
      </c>
      <c r="G36" s="77" t="s">
        <v>238</v>
      </c>
      <c r="H36" s="78">
        <v>3.74</v>
      </c>
      <c r="I36" s="77" t="s">
        <v>263</v>
      </c>
      <c r="J36" s="78">
        <v>7.13</v>
      </c>
    </row>
    <row r="37" spans="1:10" ht="46.8">
      <c r="A37" s="77" t="s">
        <v>266</v>
      </c>
      <c r="B37" s="78">
        <v>5.99</v>
      </c>
      <c r="C37" s="77" t="s">
        <v>320</v>
      </c>
      <c r="D37" s="78">
        <v>7.81</v>
      </c>
      <c r="E37" s="77" t="s">
        <v>321</v>
      </c>
      <c r="F37" s="78">
        <v>7.82</v>
      </c>
      <c r="G37" s="77" t="s">
        <v>302</v>
      </c>
      <c r="H37" s="78">
        <v>6.41</v>
      </c>
      <c r="I37" s="77" t="s">
        <v>240</v>
      </c>
      <c r="J37" s="78">
        <v>4.4000000000000004</v>
      </c>
    </row>
    <row r="38" spans="1:10" ht="31.2">
      <c r="A38" s="77" t="s">
        <v>110</v>
      </c>
      <c r="B38" s="78">
        <v>74.599999999999994</v>
      </c>
      <c r="C38" s="77" t="s">
        <v>255</v>
      </c>
      <c r="D38" s="78">
        <v>48.47</v>
      </c>
      <c r="E38" s="77" t="s">
        <v>129</v>
      </c>
      <c r="F38" s="78">
        <v>87.55</v>
      </c>
      <c r="G38" s="77" t="s">
        <v>130</v>
      </c>
      <c r="H38" s="78">
        <v>53.51</v>
      </c>
      <c r="I38" s="77" t="s">
        <v>313</v>
      </c>
      <c r="J38" s="78">
        <v>38.94</v>
      </c>
    </row>
    <row r="39" spans="1:10" ht="31.2">
      <c r="A39" s="77" t="s">
        <v>250</v>
      </c>
      <c r="B39" s="78">
        <v>7.1</v>
      </c>
      <c r="C39" s="77" t="s">
        <v>227</v>
      </c>
      <c r="D39" s="78">
        <v>38.26</v>
      </c>
      <c r="E39" s="77" t="s">
        <v>259</v>
      </c>
      <c r="F39" s="78">
        <v>6.07</v>
      </c>
      <c r="G39" s="77" t="s">
        <v>109</v>
      </c>
      <c r="H39" s="78">
        <v>11.06</v>
      </c>
      <c r="I39" s="77" t="s">
        <v>28</v>
      </c>
      <c r="J39" s="78">
        <v>2.52</v>
      </c>
    </row>
    <row r="40" spans="1:10" ht="31.2">
      <c r="A40" s="77" t="s">
        <v>304</v>
      </c>
      <c r="B40" s="78">
        <v>10.35</v>
      </c>
      <c r="C40" s="77" t="s">
        <v>322</v>
      </c>
      <c r="D40" s="78">
        <v>12.03</v>
      </c>
      <c r="E40" s="77" t="s">
        <v>323</v>
      </c>
      <c r="F40" s="78">
        <v>4.47</v>
      </c>
      <c r="G40" s="77" t="s">
        <v>304</v>
      </c>
      <c r="H40" s="78">
        <v>10.35</v>
      </c>
      <c r="I40" s="77" t="s">
        <v>189</v>
      </c>
      <c r="J40" s="78">
        <v>11.69</v>
      </c>
    </row>
    <row r="41" spans="1:10">
      <c r="A41" s="77" t="s">
        <v>64</v>
      </c>
      <c r="B41" s="78">
        <v>1.62</v>
      </c>
      <c r="C41" s="77" t="s">
        <v>64</v>
      </c>
      <c r="D41" s="78">
        <v>2.7</v>
      </c>
      <c r="E41" s="77" t="s">
        <v>64</v>
      </c>
      <c r="F41" s="78">
        <v>2.16</v>
      </c>
      <c r="G41" s="77" t="s">
        <v>64</v>
      </c>
      <c r="H41" s="78">
        <v>2.16</v>
      </c>
      <c r="I41" s="77" t="s">
        <v>306</v>
      </c>
      <c r="J41" s="78">
        <v>5.34</v>
      </c>
    </row>
    <row r="42" spans="1:10" ht="31.2">
      <c r="A42" s="77" t="s">
        <v>219</v>
      </c>
      <c r="B42" s="78">
        <v>1.88</v>
      </c>
      <c r="C42" s="77" t="s">
        <v>219</v>
      </c>
      <c r="D42" s="78">
        <v>2.83</v>
      </c>
      <c r="E42" s="77" t="s">
        <v>219</v>
      </c>
      <c r="F42" s="78">
        <v>2.35</v>
      </c>
      <c r="G42" s="77" t="s">
        <v>219</v>
      </c>
      <c r="H42" s="78">
        <v>2.35</v>
      </c>
      <c r="I42" s="77" t="s">
        <v>64</v>
      </c>
      <c r="J42" s="78">
        <v>1.62</v>
      </c>
    </row>
    <row r="43" spans="1:10">
      <c r="A43" s="77"/>
      <c r="B43" s="78"/>
      <c r="C43" s="77"/>
      <c r="D43" s="78"/>
      <c r="E43" s="77"/>
      <c r="F43" s="78"/>
      <c r="G43" s="77"/>
      <c r="H43" s="78"/>
      <c r="I43" s="77" t="s">
        <v>219</v>
      </c>
      <c r="J43" s="78">
        <v>1.88</v>
      </c>
    </row>
    <row r="44" spans="1:10">
      <c r="A44" s="77"/>
      <c r="B44" s="78"/>
      <c r="C44" s="77"/>
      <c r="D44" s="78"/>
      <c r="E44" s="77"/>
      <c r="F44" s="78"/>
      <c r="G44" s="77"/>
      <c r="H44" s="78"/>
      <c r="I44" s="77"/>
      <c r="J44" s="79"/>
    </row>
    <row r="45" spans="1:10">
      <c r="A45" s="77"/>
      <c r="B45" s="82"/>
      <c r="C45" s="77"/>
      <c r="D45" s="82"/>
      <c r="E45" s="77"/>
      <c r="F45" s="82"/>
      <c r="G45" s="77"/>
      <c r="H45" s="78"/>
      <c r="I45" s="77"/>
      <c r="J45" s="82"/>
    </row>
    <row r="46" spans="1:10">
      <c r="A46" s="82"/>
      <c r="B46" s="82"/>
      <c r="C46" s="82"/>
      <c r="D46" s="82"/>
      <c r="E46" s="82"/>
      <c r="F46" s="82"/>
      <c r="G46" s="82"/>
      <c r="H46" s="82"/>
      <c r="I46" s="82"/>
      <c r="J46" s="82"/>
    </row>
    <row r="47" spans="1:10" ht="16.2">
      <c r="A47" s="74" t="s">
        <v>324</v>
      </c>
      <c r="B47" s="80"/>
      <c r="C47" s="80"/>
      <c r="D47" s="80"/>
      <c r="E47" s="80"/>
      <c r="F47" s="80"/>
      <c r="G47" s="80"/>
      <c r="H47" s="80"/>
      <c r="I47" s="80"/>
      <c r="J47" s="81"/>
    </row>
    <row r="48" spans="1:10">
      <c r="A48" s="75" t="s">
        <v>325</v>
      </c>
      <c r="B48" s="76">
        <f>SUM(B49:B53)</f>
        <v>67.259999999999991</v>
      </c>
      <c r="C48" s="75" t="s">
        <v>326</v>
      </c>
      <c r="D48" s="76">
        <f>SUM(D49:D54)</f>
        <v>77.16</v>
      </c>
      <c r="E48" s="75" t="s">
        <v>327</v>
      </c>
      <c r="F48" s="76">
        <f>SUM(F49:F54)</f>
        <v>53.66</v>
      </c>
      <c r="G48" s="75" t="s">
        <v>328</v>
      </c>
      <c r="H48" s="76">
        <f>SUM(H49:H54)</f>
        <v>91.820000000000022</v>
      </c>
      <c r="I48" s="75" t="s">
        <v>329</v>
      </c>
      <c r="J48" s="76">
        <f>SUM(J50:J53)</f>
        <v>42.63</v>
      </c>
    </row>
    <row r="49" spans="1:10">
      <c r="A49" s="77" t="s">
        <v>108</v>
      </c>
      <c r="B49" s="78">
        <v>32.5</v>
      </c>
      <c r="C49" s="77" t="s">
        <v>28</v>
      </c>
      <c r="D49" s="78">
        <v>5.04</v>
      </c>
      <c r="E49" s="77" t="s">
        <v>106</v>
      </c>
      <c r="F49" s="78">
        <v>10.42</v>
      </c>
      <c r="G49" s="77" t="s">
        <v>226</v>
      </c>
      <c r="H49" s="78">
        <v>62.24</v>
      </c>
      <c r="I49" s="77" t="s">
        <v>132</v>
      </c>
      <c r="J49" s="78">
        <v>36.39</v>
      </c>
    </row>
    <row r="50" spans="1:10" ht="31.2">
      <c r="A50" s="77" t="s">
        <v>259</v>
      </c>
      <c r="B50" s="78">
        <v>6.07</v>
      </c>
      <c r="C50" s="77" t="s">
        <v>291</v>
      </c>
      <c r="D50" s="78">
        <v>42.33</v>
      </c>
      <c r="E50" s="77" t="s">
        <v>164</v>
      </c>
      <c r="F50" s="78">
        <v>6.28</v>
      </c>
      <c r="G50" s="77" t="s">
        <v>28</v>
      </c>
      <c r="H50" s="78">
        <v>2.52</v>
      </c>
      <c r="I50" s="77" t="s">
        <v>126</v>
      </c>
      <c r="J50" s="78">
        <v>5.33</v>
      </c>
    </row>
    <row r="51" spans="1:10" ht="46.8">
      <c r="A51" s="77" t="s">
        <v>293</v>
      </c>
      <c r="B51" s="78">
        <v>3.04</v>
      </c>
      <c r="C51" s="77" t="s">
        <v>330</v>
      </c>
      <c r="D51" s="78">
        <v>14.46</v>
      </c>
      <c r="E51" s="77" t="s">
        <v>131</v>
      </c>
      <c r="F51" s="78">
        <v>0.09</v>
      </c>
      <c r="G51" s="77" t="s">
        <v>109</v>
      </c>
      <c r="H51" s="78">
        <v>11.06</v>
      </c>
      <c r="I51" s="77" t="s">
        <v>294</v>
      </c>
      <c r="J51" s="78">
        <v>13.51</v>
      </c>
    </row>
    <row r="52" spans="1:10" ht="31.2">
      <c r="A52" s="77" t="s">
        <v>64</v>
      </c>
      <c r="B52" s="78">
        <v>1.62</v>
      </c>
      <c r="C52" s="77" t="s">
        <v>295</v>
      </c>
      <c r="D52" s="78">
        <v>1.83</v>
      </c>
      <c r="E52" s="77" t="s">
        <v>296</v>
      </c>
      <c r="F52" s="78">
        <v>11.22</v>
      </c>
      <c r="G52" s="77" t="s">
        <v>293</v>
      </c>
      <c r="H52" s="78">
        <v>3.04</v>
      </c>
      <c r="I52" s="77" t="s">
        <v>64</v>
      </c>
      <c r="J52" s="78">
        <v>3.78</v>
      </c>
    </row>
    <row r="53" spans="1:10">
      <c r="A53" s="77" t="s">
        <v>160</v>
      </c>
      <c r="B53" s="78">
        <v>24.03</v>
      </c>
      <c r="C53" s="77" t="s">
        <v>64</v>
      </c>
      <c r="D53" s="78">
        <v>2.16</v>
      </c>
      <c r="E53" s="77" t="s">
        <v>64</v>
      </c>
      <c r="F53" s="79">
        <v>1.62</v>
      </c>
      <c r="G53" s="77" t="s">
        <v>64</v>
      </c>
      <c r="H53" s="78">
        <v>1.62</v>
      </c>
      <c r="I53" s="77" t="s">
        <v>175</v>
      </c>
      <c r="J53" s="78">
        <v>20.010000000000002</v>
      </c>
    </row>
    <row r="54" spans="1:10">
      <c r="A54" s="77"/>
      <c r="B54" s="78"/>
      <c r="C54" s="77" t="s">
        <v>30</v>
      </c>
      <c r="D54" s="79">
        <v>11.34</v>
      </c>
      <c r="E54" s="77" t="s">
        <v>160</v>
      </c>
      <c r="F54" s="79">
        <v>24.03</v>
      </c>
      <c r="G54" s="77" t="s">
        <v>30</v>
      </c>
      <c r="H54" s="79">
        <v>11.34</v>
      </c>
      <c r="I54" s="77"/>
      <c r="J54" s="79"/>
    </row>
    <row r="55" spans="1:10">
      <c r="A55" s="77"/>
      <c r="B55" s="78"/>
      <c r="C55" s="79"/>
      <c r="D55" s="79"/>
      <c r="E55" s="77"/>
      <c r="F55" s="79"/>
      <c r="G55" s="77"/>
      <c r="H55" s="78"/>
      <c r="I55" s="77"/>
      <c r="J55" s="79"/>
    </row>
    <row r="56" spans="1:10">
      <c r="A56" s="79"/>
      <c r="B56" s="78"/>
      <c r="C56" s="79"/>
      <c r="D56" s="79"/>
      <c r="E56" s="79"/>
      <c r="F56" s="79"/>
      <c r="G56" s="79"/>
      <c r="H56" s="78"/>
      <c r="I56" s="79"/>
      <c r="J56" s="79"/>
    </row>
    <row r="57" spans="1:10">
      <c r="A57" s="75" t="s">
        <v>331</v>
      </c>
      <c r="B57" s="76">
        <f>SUM(B58:B64)</f>
        <v>60.150000000000013</v>
      </c>
      <c r="C57" s="75" t="s">
        <v>332</v>
      </c>
      <c r="D57" s="76">
        <f>SUM(D58:D64)</f>
        <v>100.45999999999998</v>
      </c>
      <c r="E57" s="75" t="s">
        <v>333</v>
      </c>
      <c r="F57" s="76">
        <f>SUM(F58:F65)</f>
        <v>83.789999999999992</v>
      </c>
      <c r="G57" s="75" t="s">
        <v>334</v>
      </c>
      <c r="H57" s="76">
        <f>SUM(H58:H65)</f>
        <v>91.11</v>
      </c>
      <c r="I57" s="75" t="s">
        <v>335</v>
      </c>
      <c r="J57" s="76">
        <f>SUM(J58:J65)</f>
        <v>103.30999999999999</v>
      </c>
    </row>
    <row r="58" spans="1:10" ht="31.2">
      <c r="A58" s="77" t="s">
        <v>265</v>
      </c>
      <c r="B58" s="78">
        <v>5.61</v>
      </c>
      <c r="C58" s="77" t="s">
        <v>238</v>
      </c>
      <c r="D58" s="78">
        <v>3.74</v>
      </c>
      <c r="E58" s="77" t="s">
        <v>270</v>
      </c>
      <c r="F58" s="78">
        <v>9.0500000000000007</v>
      </c>
      <c r="G58" s="77" t="s">
        <v>223</v>
      </c>
      <c r="H58" s="78">
        <v>3.94</v>
      </c>
      <c r="I58" s="77" t="s">
        <v>247</v>
      </c>
      <c r="J58" s="78">
        <v>7.92</v>
      </c>
    </row>
    <row r="59" spans="1:10" ht="46.8">
      <c r="A59" s="77" t="s">
        <v>303</v>
      </c>
      <c r="B59" s="78">
        <v>8.01</v>
      </c>
      <c r="C59" s="77" t="s">
        <v>266</v>
      </c>
      <c r="D59" s="78">
        <v>5.99</v>
      </c>
      <c r="E59" s="77" t="s">
        <v>320</v>
      </c>
      <c r="F59" s="78">
        <v>7.81</v>
      </c>
      <c r="G59" s="77" t="s">
        <v>240</v>
      </c>
      <c r="H59" s="78">
        <v>4.4000000000000004</v>
      </c>
      <c r="I59" s="77" t="s">
        <v>302</v>
      </c>
      <c r="J59" s="78">
        <v>6.41</v>
      </c>
    </row>
    <row r="60" spans="1:10" ht="46.8">
      <c r="A60" s="77" t="s">
        <v>108</v>
      </c>
      <c r="B60" s="78">
        <v>32.5</v>
      </c>
      <c r="C60" s="77" t="s">
        <v>336</v>
      </c>
      <c r="D60" s="78">
        <v>73.349999999999994</v>
      </c>
      <c r="E60" s="77" t="s">
        <v>255</v>
      </c>
      <c r="F60" s="78">
        <v>48.47</v>
      </c>
      <c r="G60" s="77" t="s">
        <v>226</v>
      </c>
      <c r="H60" s="78">
        <v>62.24</v>
      </c>
      <c r="I60" s="77" t="s">
        <v>542</v>
      </c>
      <c r="J60" s="78">
        <v>57.67</v>
      </c>
    </row>
    <row r="61" spans="1:10" ht="31.2">
      <c r="A61" s="77" t="s">
        <v>259</v>
      </c>
      <c r="B61" s="78">
        <v>6.07</v>
      </c>
      <c r="C61" s="77" t="s">
        <v>28</v>
      </c>
      <c r="D61" s="78">
        <v>2.52</v>
      </c>
      <c r="E61" s="77" t="s">
        <v>28</v>
      </c>
      <c r="F61" s="78">
        <v>2.52</v>
      </c>
      <c r="G61" s="77" t="s">
        <v>28</v>
      </c>
      <c r="H61" s="78">
        <v>2.52</v>
      </c>
      <c r="I61" s="77" t="s">
        <v>28</v>
      </c>
      <c r="J61" s="78">
        <v>2.52</v>
      </c>
    </row>
    <row r="62" spans="1:10" ht="31.2">
      <c r="A62" s="77" t="s">
        <v>305</v>
      </c>
      <c r="B62" s="78">
        <v>3.45</v>
      </c>
      <c r="C62" s="77" t="s">
        <v>304</v>
      </c>
      <c r="D62" s="78">
        <v>10.35</v>
      </c>
      <c r="E62" s="77" t="s">
        <v>250</v>
      </c>
      <c r="F62" s="78">
        <v>7.1</v>
      </c>
      <c r="G62" s="77" t="s">
        <v>109</v>
      </c>
      <c r="H62" s="78">
        <v>11.06</v>
      </c>
      <c r="I62" s="77" t="s">
        <v>458</v>
      </c>
      <c r="J62" s="78">
        <v>12.91</v>
      </c>
    </row>
    <row r="63" spans="1:10" ht="31.2">
      <c r="A63" s="77" t="s">
        <v>64</v>
      </c>
      <c r="B63" s="78">
        <v>2.16</v>
      </c>
      <c r="C63" s="77" t="s">
        <v>64</v>
      </c>
      <c r="D63" s="78">
        <v>2.16</v>
      </c>
      <c r="E63" s="77" t="s">
        <v>306</v>
      </c>
      <c r="F63" s="78">
        <v>5.34</v>
      </c>
      <c r="G63" s="77" t="s">
        <v>305</v>
      </c>
      <c r="H63" s="78">
        <v>3.45</v>
      </c>
      <c r="I63" s="77" t="s">
        <v>304</v>
      </c>
      <c r="J63" s="78">
        <v>10.35</v>
      </c>
    </row>
    <row r="64" spans="1:10">
      <c r="A64" s="77" t="s">
        <v>219</v>
      </c>
      <c r="B64" s="78">
        <v>2.35</v>
      </c>
      <c r="C64" s="77" t="s">
        <v>219</v>
      </c>
      <c r="D64" s="79">
        <v>2.35</v>
      </c>
      <c r="E64" s="77" t="s">
        <v>64</v>
      </c>
      <c r="F64" s="78">
        <v>1.62</v>
      </c>
      <c r="G64" s="77" t="s">
        <v>64</v>
      </c>
      <c r="H64" s="78">
        <v>1.62</v>
      </c>
      <c r="I64" s="77" t="s">
        <v>64</v>
      </c>
      <c r="J64" s="78">
        <v>2.7</v>
      </c>
    </row>
    <row r="65" spans="1:10" ht="31.2">
      <c r="A65" s="77"/>
      <c r="B65" s="78"/>
      <c r="C65" s="77"/>
      <c r="D65" s="79"/>
      <c r="E65" s="77" t="s">
        <v>219</v>
      </c>
      <c r="F65" s="78">
        <v>1.88</v>
      </c>
      <c r="G65" s="77" t="s">
        <v>219</v>
      </c>
      <c r="H65" s="78">
        <v>1.88</v>
      </c>
      <c r="I65" s="77" t="s">
        <v>219</v>
      </c>
      <c r="J65" s="78">
        <v>2.83</v>
      </c>
    </row>
    <row r="66" spans="1:10">
      <c r="A66" s="77"/>
      <c r="B66" s="78"/>
      <c r="C66" s="77"/>
      <c r="D66" s="79"/>
      <c r="E66" s="77"/>
      <c r="F66" s="78"/>
      <c r="G66" s="77"/>
      <c r="H66" s="78"/>
      <c r="I66" s="77"/>
      <c r="J66" s="79"/>
    </row>
    <row r="67" spans="1:10">
      <c r="A67" s="77"/>
      <c r="B67" s="78"/>
      <c r="C67" s="77"/>
      <c r="D67" s="79"/>
      <c r="E67" s="77"/>
      <c r="F67" s="78"/>
      <c r="G67" s="77"/>
      <c r="H67" s="78"/>
      <c r="I67" s="77"/>
      <c r="J67" s="78"/>
    </row>
    <row r="68" spans="1:10">
      <c r="A68" s="79"/>
      <c r="B68" s="78"/>
      <c r="C68" s="79"/>
      <c r="D68" s="79"/>
      <c r="E68" s="79"/>
      <c r="F68" s="79"/>
      <c r="G68" s="79"/>
      <c r="H68" s="78"/>
      <c r="I68" s="79"/>
      <c r="J68" s="78"/>
    </row>
    <row r="69" spans="1:10" ht="16.2">
      <c r="A69" s="74" t="s">
        <v>337</v>
      </c>
      <c r="B69" s="80"/>
      <c r="C69" s="80"/>
      <c r="D69" s="80"/>
      <c r="E69" s="80"/>
      <c r="F69" s="80"/>
      <c r="G69" s="80"/>
      <c r="H69" s="80"/>
      <c r="I69" s="80"/>
      <c r="J69" s="81"/>
    </row>
    <row r="70" spans="1:10">
      <c r="A70" s="75" t="s">
        <v>338</v>
      </c>
      <c r="B70" s="76">
        <f>SUM(B71:B75)</f>
        <v>108.41000000000001</v>
      </c>
      <c r="C70" s="75" t="s">
        <v>339</v>
      </c>
      <c r="D70" s="76">
        <f>SUM(D71:D76)</f>
        <v>80.55</v>
      </c>
      <c r="E70" s="75" t="s">
        <v>340</v>
      </c>
      <c r="F70" s="76">
        <f>SUM(F71:F74)</f>
        <v>65.56</v>
      </c>
      <c r="G70" s="75" t="s">
        <v>341</v>
      </c>
      <c r="H70" s="76">
        <f>SUM(H71:H75)</f>
        <v>92.05</v>
      </c>
      <c r="I70" s="75" t="s">
        <v>342</v>
      </c>
      <c r="J70" s="76">
        <f>SUM(J71:J76)</f>
        <v>79.62</v>
      </c>
    </row>
    <row r="71" spans="1:10" ht="62.4">
      <c r="A71" s="77" t="s">
        <v>129</v>
      </c>
      <c r="B71" s="78">
        <v>87.55</v>
      </c>
      <c r="C71" s="77" t="s">
        <v>28</v>
      </c>
      <c r="D71" s="78">
        <v>5.04</v>
      </c>
      <c r="E71" s="77" t="s">
        <v>166</v>
      </c>
      <c r="F71" s="78">
        <v>23.23</v>
      </c>
      <c r="G71" s="77" t="s">
        <v>130</v>
      </c>
      <c r="H71" s="78">
        <v>53.51</v>
      </c>
      <c r="I71" s="77" t="s">
        <v>313</v>
      </c>
      <c r="J71" s="78">
        <v>38.94</v>
      </c>
    </row>
    <row r="72" spans="1:10" ht="46.8">
      <c r="A72" s="77" t="s">
        <v>259</v>
      </c>
      <c r="B72" s="78">
        <v>6.07</v>
      </c>
      <c r="C72" s="77" t="s">
        <v>291</v>
      </c>
      <c r="D72" s="78">
        <v>42.33</v>
      </c>
      <c r="E72" s="77" t="s">
        <v>128</v>
      </c>
      <c r="F72" s="78">
        <v>19.77</v>
      </c>
      <c r="G72" s="77" t="s">
        <v>109</v>
      </c>
      <c r="H72" s="78">
        <v>11.06</v>
      </c>
      <c r="I72" s="77" t="s">
        <v>28</v>
      </c>
      <c r="J72" s="78">
        <v>2.52</v>
      </c>
    </row>
    <row r="73" spans="1:10" ht="31.2">
      <c r="A73" s="77" t="s">
        <v>295</v>
      </c>
      <c r="B73" s="78">
        <v>1.83</v>
      </c>
      <c r="C73" s="77" t="s">
        <v>314</v>
      </c>
      <c r="D73" s="78">
        <v>4.49</v>
      </c>
      <c r="E73" s="77" t="s">
        <v>296</v>
      </c>
      <c r="F73" s="78">
        <v>11.22</v>
      </c>
      <c r="G73" s="77" t="s">
        <v>295</v>
      </c>
      <c r="H73" s="78">
        <v>1.83</v>
      </c>
      <c r="I73" s="77" t="s">
        <v>189</v>
      </c>
      <c r="J73" s="78">
        <v>11.69</v>
      </c>
    </row>
    <row r="74" spans="1:10" ht="31.2">
      <c r="A74" s="77" t="s">
        <v>64</v>
      </c>
      <c r="B74" s="78">
        <v>1.62</v>
      </c>
      <c r="C74" s="77" t="s">
        <v>293</v>
      </c>
      <c r="D74" s="78">
        <v>3.04</v>
      </c>
      <c r="E74" s="77" t="s">
        <v>30</v>
      </c>
      <c r="F74" s="78">
        <v>11.34</v>
      </c>
      <c r="G74" s="77" t="s">
        <v>64</v>
      </c>
      <c r="H74" s="78">
        <v>1.62</v>
      </c>
      <c r="I74" s="77" t="s">
        <v>294</v>
      </c>
      <c r="J74" s="78">
        <v>13.51</v>
      </c>
    </row>
    <row r="75" spans="1:10">
      <c r="A75" s="77" t="s">
        <v>30</v>
      </c>
      <c r="B75" s="78">
        <v>11.34</v>
      </c>
      <c r="C75" s="77" t="s">
        <v>64</v>
      </c>
      <c r="D75" s="79">
        <v>1.62</v>
      </c>
      <c r="E75" s="77"/>
      <c r="F75" s="78"/>
      <c r="G75" s="77" t="s">
        <v>160</v>
      </c>
      <c r="H75" s="79">
        <v>24.03</v>
      </c>
      <c r="I75" s="77" t="s">
        <v>64</v>
      </c>
      <c r="J75" s="78">
        <v>1.62</v>
      </c>
    </row>
    <row r="76" spans="1:10">
      <c r="A76" s="77"/>
      <c r="B76" s="78"/>
      <c r="C76" s="77" t="s">
        <v>160</v>
      </c>
      <c r="D76" s="79">
        <v>24.03</v>
      </c>
      <c r="E76" s="77"/>
      <c r="F76" s="78"/>
      <c r="G76" s="77"/>
      <c r="H76" s="79"/>
      <c r="I76" s="77" t="s">
        <v>30</v>
      </c>
      <c r="J76" s="78">
        <v>11.34</v>
      </c>
    </row>
    <row r="77" spans="1:10">
      <c r="A77" s="77"/>
      <c r="B77" s="78"/>
      <c r="C77" s="79"/>
      <c r="D77" s="79"/>
      <c r="E77" s="77"/>
      <c r="F77" s="78"/>
      <c r="G77" s="77"/>
      <c r="H77" s="79"/>
      <c r="I77" s="77"/>
      <c r="J77" s="78"/>
    </row>
    <row r="78" spans="1:10">
      <c r="A78" s="79"/>
      <c r="B78" s="78"/>
      <c r="C78" s="79"/>
      <c r="D78" s="79"/>
      <c r="E78" s="79"/>
      <c r="F78" s="78"/>
      <c r="G78" s="79"/>
      <c r="H78" s="79"/>
      <c r="I78" s="79"/>
      <c r="J78" s="78"/>
    </row>
    <row r="79" spans="1:10">
      <c r="A79" s="79"/>
      <c r="B79" s="78"/>
      <c r="C79" s="79"/>
      <c r="D79" s="79"/>
      <c r="E79" s="79"/>
      <c r="F79" s="78"/>
      <c r="G79" s="79"/>
      <c r="H79" s="79"/>
      <c r="I79" s="79"/>
      <c r="J79" s="78"/>
    </row>
    <row r="80" spans="1:10">
      <c r="A80" s="75" t="s">
        <v>343</v>
      </c>
      <c r="B80" s="76">
        <f>SUM(B81:B87)</f>
        <v>125.10999999999999</v>
      </c>
      <c r="C80" s="75" t="s">
        <v>344</v>
      </c>
      <c r="D80" s="76">
        <f>SUM(D81:D87)</f>
        <v>102.68</v>
      </c>
      <c r="E80" s="75" t="s">
        <v>345</v>
      </c>
      <c r="F80" s="76">
        <f>SUM(F81:F88)</f>
        <v>90.249999999999986</v>
      </c>
      <c r="G80" s="75" t="s">
        <v>346</v>
      </c>
      <c r="H80" s="76">
        <f>SUM(H81:H87)</f>
        <v>94.81</v>
      </c>
      <c r="I80" s="75" t="s">
        <v>347</v>
      </c>
      <c r="J80" s="76">
        <f>SUM(J81:J88)</f>
        <v>73.78</v>
      </c>
    </row>
    <row r="81" spans="1:10" ht="46.8">
      <c r="A81" s="77" t="s">
        <v>263</v>
      </c>
      <c r="B81" s="78">
        <v>7.13</v>
      </c>
      <c r="C81" s="77" t="s">
        <v>274</v>
      </c>
      <c r="D81" s="78">
        <v>6.41</v>
      </c>
      <c r="E81" s="77" t="s">
        <v>279</v>
      </c>
      <c r="F81" s="78">
        <v>6.93</v>
      </c>
      <c r="G81" s="77" t="s">
        <v>252</v>
      </c>
      <c r="H81" s="78">
        <v>7.06</v>
      </c>
      <c r="I81" s="77" t="s">
        <v>247</v>
      </c>
      <c r="J81" s="78">
        <v>7.92</v>
      </c>
    </row>
    <row r="82" spans="1:10" ht="46.8">
      <c r="A82" s="77" t="s">
        <v>321</v>
      </c>
      <c r="B82" s="78">
        <v>7.82</v>
      </c>
      <c r="C82" s="77" t="s">
        <v>276</v>
      </c>
      <c r="D82" s="78">
        <v>3.4</v>
      </c>
      <c r="E82" s="77" t="s">
        <v>240</v>
      </c>
      <c r="F82" s="78">
        <v>4.4000000000000004</v>
      </c>
      <c r="G82" s="77" t="s">
        <v>244</v>
      </c>
      <c r="H82" s="78">
        <v>13.33</v>
      </c>
      <c r="I82" s="77" t="s">
        <v>225</v>
      </c>
      <c r="J82" s="78">
        <v>4.74</v>
      </c>
    </row>
    <row r="83" spans="1:10" ht="31.2">
      <c r="A83" s="77" t="s">
        <v>129</v>
      </c>
      <c r="B83" s="78">
        <v>87.55</v>
      </c>
      <c r="C83" s="77" t="s">
        <v>277</v>
      </c>
      <c r="D83" s="78">
        <v>45.63</v>
      </c>
      <c r="E83" s="77" t="s">
        <v>348</v>
      </c>
      <c r="F83" s="78">
        <v>55.45</v>
      </c>
      <c r="G83" s="77" t="s">
        <v>130</v>
      </c>
      <c r="H83" s="78">
        <v>53.51</v>
      </c>
      <c r="I83" s="77" t="s">
        <v>313</v>
      </c>
      <c r="J83" s="78">
        <v>38.94</v>
      </c>
    </row>
    <row r="84" spans="1:10" ht="31.2">
      <c r="A84" s="77" t="s">
        <v>259</v>
      </c>
      <c r="B84" s="78">
        <v>6.07</v>
      </c>
      <c r="C84" s="77" t="s">
        <v>227</v>
      </c>
      <c r="D84" s="78">
        <v>38.26</v>
      </c>
      <c r="E84" s="77" t="s">
        <v>28</v>
      </c>
      <c r="F84" s="78">
        <v>2.52</v>
      </c>
      <c r="G84" s="77" t="s">
        <v>109</v>
      </c>
      <c r="H84" s="78">
        <v>11.06</v>
      </c>
      <c r="I84" s="77" t="s">
        <v>28</v>
      </c>
      <c r="J84" s="78">
        <v>2.52</v>
      </c>
    </row>
    <row r="85" spans="1:10" ht="31.2">
      <c r="A85" s="77" t="s">
        <v>322</v>
      </c>
      <c r="B85" s="78">
        <v>12.03</v>
      </c>
      <c r="C85" s="77" t="s">
        <v>305</v>
      </c>
      <c r="D85" s="78">
        <v>3.45</v>
      </c>
      <c r="E85" s="77" t="s">
        <v>250</v>
      </c>
      <c r="F85" s="78">
        <v>7.1</v>
      </c>
      <c r="G85" s="77" t="s">
        <v>306</v>
      </c>
      <c r="H85" s="78">
        <v>5.34</v>
      </c>
      <c r="I85" s="77" t="s">
        <v>189</v>
      </c>
      <c r="J85" s="78">
        <v>11.69</v>
      </c>
    </row>
    <row r="86" spans="1:10">
      <c r="A86" s="77" t="s">
        <v>64</v>
      </c>
      <c r="B86" s="78">
        <v>2.16</v>
      </c>
      <c r="C86" s="77" t="s">
        <v>64</v>
      </c>
      <c r="D86" s="78">
        <v>2.7</v>
      </c>
      <c r="E86" s="77" t="s">
        <v>304</v>
      </c>
      <c r="F86" s="78">
        <v>10.35</v>
      </c>
      <c r="G86" s="77" t="s">
        <v>64</v>
      </c>
      <c r="H86" s="78">
        <v>2.16</v>
      </c>
      <c r="I86" s="77" t="s">
        <v>323</v>
      </c>
      <c r="J86" s="78">
        <v>4.47</v>
      </c>
    </row>
    <row r="87" spans="1:10" ht="31.2">
      <c r="A87" s="77" t="s">
        <v>219</v>
      </c>
      <c r="B87" s="78">
        <v>2.35</v>
      </c>
      <c r="C87" s="77" t="s">
        <v>219</v>
      </c>
      <c r="D87" s="78">
        <v>2.83</v>
      </c>
      <c r="E87" s="77" t="s">
        <v>64</v>
      </c>
      <c r="F87" s="78">
        <v>1.62</v>
      </c>
      <c r="G87" s="77" t="s">
        <v>219</v>
      </c>
      <c r="H87" s="78">
        <v>2.35</v>
      </c>
      <c r="I87" s="77" t="s">
        <v>64</v>
      </c>
      <c r="J87" s="78">
        <v>1.62</v>
      </c>
    </row>
    <row r="88" spans="1:10" ht="31.2">
      <c r="A88" s="77"/>
      <c r="B88" s="78"/>
      <c r="C88" s="77"/>
      <c r="D88" s="78"/>
      <c r="E88" s="77" t="s">
        <v>219</v>
      </c>
      <c r="F88" s="78">
        <v>1.88</v>
      </c>
      <c r="G88" s="77"/>
      <c r="H88" s="78"/>
      <c r="I88" s="77" t="s">
        <v>219</v>
      </c>
      <c r="J88" s="78">
        <v>1.88</v>
      </c>
    </row>
    <row r="89" spans="1:10">
      <c r="A89" s="77"/>
      <c r="B89" s="78"/>
      <c r="C89" s="77"/>
      <c r="D89" s="78"/>
      <c r="E89" s="77"/>
      <c r="F89" s="78"/>
      <c r="G89" s="77"/>
      <c r="H89" s="78"/>
      <c r="I89" s="77"/>
      <c r="J89" s="79"/>
    </row>
    <row r="90" spans="1:10">
      <c r="A90" s="77"/>
      <c r="B90" s="82"/>
      <c r="C90" s="77"/>
      <c r="D90" s="82"/>
      <c r="E90" s="77"/>
      <c r="F90" s="82"/>
      <c r="G90" s="77"/>
      <c r="H90" s="78"/>
      <c r="I90" s="77"/>
      <c r="J90" s="82"/>
    </row>
    <row r="91" spans="1:10">
      <c r="A91" s="82"/>
      <c r="B91" s="82"/>
      <c r="C91" s="82"/>
      <c r="D91" s="82"/>
      <c r="E91" s="82"/>
      <c r="F91" s="82"/>
      <c r="G91" s="82"/>
      <c r="H91" s="82"/>
      <c r="I91" s="82"/>
      <c r="J91" s="82"/>
    </row>
  </sheetData>
  <mergeCells count="1">
    <mergeCell ref="B2:J2"/>
  </mergeCells>
  <pageMargins left="0.7" right="0.7" top="0.75" bottom="0.75" header="0.3" footer="0.3"/>
  <pageSetup paperSize="9" scale="78" orientation="landscape" verticalDpi="0" r:id="rId1"/>
  <rowBreaks count="3" manualBreakCount="3">
    <brk id="23" max="16383" man="1"/>
    <brk id="46" max="16383" man="1"/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H28"/>
  <sheetViews>
    <sheetView zoomScaleNormal="100" workbookViewId="0">
      <selection activeCell="E28" sqref="E28"/>
    </sheetView>
  </sheetViews>
  <sheetFormatPr defaultColWidth="8.33203125" defaultRowHeight="15.6"/>
  <cols>
    <col min="1" max="1" width="36.5546875" style="31" customWidth="1"/>
    <col min="2" max="2" width="12.109375" style="31" customWidth="1"/>
    <col min="3" max="3" width="11.44140625" style="31" customWidth="1"/>
    <col min="4" max="4" width="13" style="31" customWidth="1"/>
    <col min="5" max="5" width="13.6640625" style="31" customWidth="1"/>
    <col min="6" max="16384" width="8.33203125" style="31"/>
  </cols>
  <sheetData>
    <row r="1" spans="1:8">
      <c r="E1" s="32"/>
    </row>
    <row r="2" spans="1:8">
      <c r="A2" s="190" t="s">
        <v>134</v>
      </c>
      <c r="B2" s="190"/>
      <c r="C2" s="190"/>
      <c r="D2" s="190"/>
      <c r="E2" s="190"/>
      <c r="F2" s="33"/>
      <c r="G2" s="33"/>
      <c r="H2" s="33"/>
    </row>
    <row r="4" spans="1:8">
      <c r="A4" s="31" t="s">
        <v>39</v>
      </c>
    </row>
    <row r="5" spans="1:8">
      <c r="A5" s="31" t="s">
        <v>40</v>
      </c>
    </row>
    <row r="6" spans="1:8">
      <c r="A6" s="188" t="s">
        <v>41</v>
      </c>
      <c r="B6" s="188"/>
      <c r="C6" s="191" t="s">
        <v>135</v>
      </c>
      <c r="D6" s="191" t="s">
        <v>136</v>
      </c>
      <c r="E6" s="191" t="s">
        <v>137</v>
      </c>
    </row>
    <row r="7" spans="1:8">
      <c r="A7" s="188"/>
      <c r="B7" s="188"/>
      <c r="C7" s="189"/>
      <c r="D7" s="189"/>
      <c r="E7" s="189"/>
    </row>
    <row r="8" spans="1:8">
      <c r="A8" s="189" t="s">
        <v>42</v>
      </c>
      <c r="B8" s="189"/>
      <c r="C8" s="34">
        <v>71.25</v>
      </c>
      <c r="D8" s="34">
        <v>78.62</v>
      </c>
      <c r="E8" s="34">
        <f>D8+C8</f>
        <v>149.87</v>
      </c>
    </row>
    <row r="9" spans="1:8">
      <c r="A9" s="189" t="s">
        <v>43</v>
      </c>
      <c r="B9" s="189"/>
      <c r="C9" s="34">
        <v>89.32</v>
      </c>
      <c r="D9" s="34">
        <v>117.15</v>
      </c>
      <c r="E9" s="34">
        <f t="shared" ref="E9:E28" si="0">D9+C9</f>
        <v>206.47</v>
      </c>
    </row>
    <row r="10" spans="1:8">
      <c r="A10" s="189" t="s">
        <v>44</v>
      </c>
      <c r="B10" s="189"/>
      <c r="C10" s="34">
        <v>64.64</v>
      </c>
      <c r="D10" s="34">
        <v>92.79</v>
      </c>
      <c r="E10" s="34">
        <f t="shared" si="0"/>
        <v>157.43</v>
      </c>
    </row>
    <row r="11" spans="1:8">
      <c r="A11" s="189" t="s">
        <v>45</v>
      </c>
      <c r="B11" s="189"/>
      <c r="C11" s="34">
        <v>103</v>
      </c>
      <c r="D11" s="34">
        <v>91.72</v>
      </c>
      <c r="E11" s="34">
        <f t="shared" si="0"/>
        <v>194.72</v>
      </c>
    </row>
    <row r="12" spans="1:8">
      <c r="A12" s="189" t="s">
        <v>46</v>
      </c>
      <c r="B12" s="189"/>
      <c r="C12" s="34">
        <v>79.02</v>
      </c>
      <c r="D12" s="34">
        <v>101.1</v>
      </c>
      <c r="E12" s="34">
        <f t="shared" si="0"/>
        <v>180.12</v>
      </c>
    </row>
    <row r="13" spans="1:8">
      <c r="A13" s="189" t="s">
        <v>47</v>
      </c>
      <c r="B13" s="189"/>
      <c r="C13" s="34">
        <v>101.54</v>
      </c>
      <c r="D13" s="34">
        <v>109.49</v>
      </c>
      <c r="E13" s="34">
        <f t="shared" si="0"/>
        <v>211.03</v>
      </c>
    </row>
    <row r="14" spans="1:8">
      <c r="A14" s="189" t="s">
        <v>48</v>
      </c>
      <c r="B14" s="189"/>
      <c r="C14" s="34">
        <v>81.099999999999994</v>
      </c>
      <c r="D14" s="34">
        <v>119.2</v>
      </c>
      <c r="E14" s="34">
        <f t="shared" si="0"/>
        <v>200.3</v>
      </c>
    </row>
    <row r="15" spans="1:8">
      <c r="A15" s="189" t="s">
        <v>49</v>
      </c>
      <c r="B15" s="189"/>
      <c r="C15" s="34">
        <v>42.42</v>
      </c>
      <c r="D15" s="34">
        <v>114.37</v>
      </c>
      <c r="E15" s="34">
        <f t="shared" si="0"/>
        <v>156.79000000000002</v>
      </c>
    </row>
    <row r="16" spans="1:8">
      <c r="A16" s="189" t="s">
        <v>50</v>
      </c>
      <c r="B16" s="189"/>
      <c r="C16" s="34">
        <v>92.05</v>
      </c>
      <c r="D16" s="34">
        <v>89.6</v>
      </c>
      <c r="E16" s="34">
        <f t="shared" si="0"/>
        <v>181.64999999999998</v>
      </c>
    </row>
    <row r="17" spans="1:5">
      <c r="A17" s="189" t="s">
        <v>51</v>
      </c>
      <c r="B17" s="189"/>
      <c r="C17" s="34">
        <v>79.61</v>
      </c>
      <c r="D17" s="34">
        <v>73.53</v>
      </c>
      <c r="E17" s="34">
        <f t="shared" si="0"/>
        <v>153.13999999999999</v>
      </c>
    </row>
    <row r="18" spans="1:5">
      <c r="A18" s="189" t="s">
        <v>138</v>
      </c>
      <c r="B18" s="189"/>
      <c r="C18" s="34">
        <v>67.260000000000005</v>
      </c>
      <c r="D18" s="34">
        <v>60.16</v>
      </c>
      <c r="E18" s="34">
        <f t="shared" si="0"/>
        <v>127.42</v>
      </c>
    </row>
    <row r="19" spans="1:5">
      <c r="A19" s="189" t="s">
        <v>139</v>
      </c>
      <c r="B19" s="189"/>
      <c r="C19" s="34">
        <v>77.17</v>
      </c>
      <c r="D19" s="34">
        <v>100.49</v>
      </c>
      <c r="E19" s="34">
        <f t="shared" si="0"/>
        <v>177.66</v>
      </c>
    </row>
    <row r="20" spans="1:5">
      <c r="A20" s="189" t="s">
        <v>140</v>
      </c>
      <c r="B20" s="189"/>
      <c r="C20" s="34">
        <v>53.66</v>
      </c>
      <c r="D20" s="34">
        <v>83.81</v>
      </c>
      <c r="E20" s="34">
        <f t="shared" si="0"/>
        <v>137.47</v>
      </c>
    </row>
    <row r="21" spans="1:5">
      <c r="A21" s="189" t="s">
        <v>141</v>
      </c>
      <c r="B21" s="189"/>
      <c r="C21" s="34">
        <v>91.82</v>
      </c>
      <c r="D21" s="34">
        <v>91.12</v>
      </c>
      <c r="E21" s="34">
        <f t="shared" si="0"/>
        <v>182.94</v>
      </c>
    </row>
    <row r="22" spans="1:5">
      <c r="A22" s="189" t="s">
        <v>142</v>
      </c>
      <c r="B22" s="189"/>
      <c r="C22" s="34">
        <v>79.02</v>
      </c>
      <c r="D22" s="34">
        <v>103.31</v>
      </c>
      <c r="E22" s="34">
        <f t="shared" si="0"/>
        <v>182.32999999999998</v>
      </c>
    </row>
    <row r="23" spans="1:5">
      <c r="A23" s="189" t="s">
        <v>143</v>
      </c>
      <c r="B23" s="189"/>
      <c r="C23" s="34">
        <v>108.41</v>
      </c>
      <c r="D23" s="34">
        <v>125.13</v>
      </c>
      <c r="E23" s="34">
        <f t="shared" si="0"/>
        <v>233.54</v>
      </c>
    </row>
    <row r="24" spans="1:5">
      <c r="A24" s="189" t="s">
        <v>144</v>
      </c>
      <c r="B24" s="189"/>
      <c r="C24" s="34">
        <v>81.099999999999994</v>
      </c>
      <c r="D24" s="34">
        <v>102.7</v>
      </c>
      <c r="E24" s="34">
        <f t="shared" si="0"/>
        <v>183.8</v>
      </c>
    </row>
    <row r="25" spans="1:5">
      <c r="A25" s="189" t="s">
        <v>145</v>
      </c>
      <c r="B25" s="189"/>
      <c r="C25" s="34">
        <v>65.55</v>
      </c>
      <c r="D25" s="34">
        <v>90.27</v>
      </c>
      <c r="E25" s="34">
        <f t="shared" si="0"/>
        <v>155.82</v>
      </c>
    </row>
    <row r="26" spans="1:5">
      <c r="A26" s="189" t="s">
        <v>146</v>
      </c>
      <c r="B26" s="189"/>
      <c r="C26" s="34">
        <v>92.05</v>
      </c>
      <c r="D26" s="34">
        <v>94.83</v>
      </c>
      <c r="E26" s="34">
        <f t="shared" si="0"/>
        <v>186.88</v>
      </c>
    </row>
    <row r="27" spans="1:5">
      <c r="A27" s="189" t="s">
        <v>147</v>
      </c>
      <c r="B27" s="189"/>
      <c r="C27" s="34">
        <v>79.61</v>
      </c>
      <c r="D27" s="34">
        <v>73.77</v>
      </c>
      <c r="E27" s="34">
        <f t="shared" si="0"/>
        <v>153.38</v>
      </c>
    </row>
    <row r="28" spans="1:5">
      <c r="A28" s="188" t="s">
        <v>52</v>
      </c>
      <c r="B28" s="188"/>
      <c r="C28" s="35">
        <v>79.98</v>
      </c>
      <c r="D28" s="35">
        <v>95.66</v>
      </c>
      <c r="E28" s="35">
        <f t="shared" si="0"/>
        <v>175.64</v>
      </c>
    </row>
  </sheetData>
  <mergeCells count="26"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2:E2"/>
    <mergeCell ref="A6:B7"/>
    <mergeCell ref="C6:C7"/>
    <mergeCell ref="D6:D7"/>
    <mergeCell ref="E6:E7"/>
    <mergeCell ref="A18:B18"/>
    <mergeCell ref="A19:B19"/>
    <mergeCell ref="A20:B20"/>
    <mergeCell ref="A21:B21"/>
    <mergeCell ref="A22:B22"/>
    <mergeCell ref="A28:B28"/>
    <mergeCell ref="A23:B23"/>
    <mergeCell ref="A24:B24"/>
    <mergeCell ref="A25:B25"/>
    <mergeCell ref="A26:B26"/>
    <mergeCell ref="A27:B27"/>
  </mergeCells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C48"/>
  <sheetViews>
    <sheetView view="pageBreakPreview" zoomScale="60" zoomScaleNormal="100" workbookViewId="0">
      <selection activeCell="A45" sqref="A45:XFD47"/>
    </sheetView>
  </sheetViews>
  <sheetFormatPr defaultColWidth="9.88671875" defaultRowHeight="13.8"/>
  <cols>
    <col min="1" max="1" width="26.6640625" style="2" customWidth="1"/>
    <col min="2" max="2" width="14.44140625" style="2" customWidth="1"/>
    <col min="3" max="3" width="13.44140625" style="2" customWidth="1"/>
    <col min="4" max="4" width="16.33203125" style="2" customWidth="1"/>
    <col min="5" max="6" width="14.5546875" style="2" customWidth="1"/>
    <col min="7" max="7" width="4.44140625" style="2" customWidth="1"/>
    <col min="8" max="8" width="27.109375" style="2" customWidth="1"/>
    <col min="9" max="9" width="15.5546875" style="2" customWidth="1"/>
    <col min="10" max="10" width="14.33203125" style="2" customWidth="1"/>
    <col min="11" max="11" width="18.109375" style="2" customWidth="1"/>
    <col min="12" max="13" width="15.33203125" style="2" customWidth="1"/>
    <col min="14" max="14" width="4.6640625" style="2" customWidth="1"/>
    <col min="15" max="15" width="4.44140625" style="2" hidden="1" customWidth="1"/>
    <col min="16" max="16" width="1" style="2" hidden="1" customWidth="1"/>
    <col min="17" max="17" width="28.33203125" style="2" customWidth="1"/>
    <col min="18" max="18" width="15.109375" style="2" customWidth="1"/>
    <col min="19" max="19" width="15.33203125" style="2" customWidth="1"/>
    <col min="20" max="20" width="16.44140625" style="2" customWidth="1"/>
    <col min="21" max="22" width="14.44140625" style="2" customWidth="1"/>
    <col min="23" max="23" width="4.5546875" style="2" customWidth="1"/>
    <col min="24" max="24" width="24.44140625" style="2" hidden="1" customWidth="1"/>
    <col min="25" max="25" width="14.6640625" style="2" hidden="1" customWidth="1"/>
    <col min="26" max="26" width="12.33203125" style="2" hidden="1" customWidth="1"/>
    <col min="27" max="27" width="17.6640625" style="2" hidden="1" customWidth="1"/>
    <col min="28" max="29" width="14.109375" style="2" hidden="1" customWidth="1"/>
    <col min="30" max="31" width="10" style="2" customWidth="1"/>
    <col min="32" max="32" width="15.33203125" style="2" customWidth="1"/>
    <col min="33" max="16384" width="9.88671875" style="2"/>
  </cols>
  <sheetData>
    <row r="1" spans="1:29">
      <c r="M1" s="21"/>
      <c r="V1" s="21"/>
      <c r="AC1" s="21" t="s">
        <v>111</v>
      </c>
    </row>
    <row r="2" spans="1:29" ht="57" customHeight="1">
      <c r="A2" s="200" t="s">
        <v>148</v>
      </c>
      <c r="B2" s="198"/>
      <c r="C2" s="198"/>
      <c r="D2" s="198"/>
      <c r="E2" s="198"/>
      <c r="F2" s="199"/>
      <c r="H2" s="200" t="s">
        <v>148</v>
      </c>
      <c r="I2" s="198"/>
      <c r="J2" s="198"/>
      <c r="K2" s="198"/>
      <c r="L2" s="198"/>
      <c r="M2" s="199"/>
      <c r="N2" s="5"/>
      <c r="Q2" s="200" t="s">
        <v>148</v>
      </c>
      <c r="R2" s="198"/>
      <c r="S2" s="198"/>
      <c r="T2" s="198"/>
      <c r="U2" s="198"/>
      <c r="V2" s="199"/>
      <c r="X2" s="197" t="s">
        <v>148</v>
      </c>
      <c r="Y2" s="198"/>
      <c r="Z2" s="198"/>
      <c r="AA2" s="198"/>
      <c r="AB2" s="198"/>
      <c r="AC2" s="199"/>
    </row>
    <row r="3" spans="1:29" s="4" customFormat="1">
      <c r="A3" s="201" t="s">
        <v>70</v>
      </c>
      <c r="B3" s="195"/>
      <c r="C3" s="195"/>
      <c r="D3" s="195"/>
      <c r="E3" s="195"/>
      <c r="F3" s="196"/>
      <c r="H3" s="201" t="s">
        <v>71</v>
      </c>
      <c r="I3" s="195"/>
      <c r="J3" s="195"/>
      <c r="K3" s="195"/>
      <c r="L3" s="195"/>
      <c r="M3" s="196"/>
      <c r="N3" s="12"/>
      <c r="Q3" s="201" t="s">
        <v>72</v>
      </c>
      <c r="R3" s="195"/>
      <c r="S3" s="195"/>
      <c r="T3" s="195"/>
      <c r="U3" s="195"/>
      <c r="V3" s="196"/>
      <c r="X3" s="194" t="s">
        <v>73</v>
      </c>
      <c r="Y3" s="195"/>
      <c r="Z3" s="195"/>
      <c r="AA3" s="195"/>
      <c r="AB3" s="195"/>
      <c r="AC3" s="196"/>
    </row>
    <row r="4" spans="1:29" ht="127.5" customHeight="1">
      <c r="A4" s="8" t="s">
        <v>74</v>
      </c>
      <c r="B4" s="200" t="s">
        <v>75</v>
      </c>
      <c r="C4" s="8" t="s">
        <v>76</v>
      </c>
      <c r="D4" s="8" t="s">
        <v>77</v>
      </c>
      <c r="E4" s="8" t="s">
        <v>78</v>
      </c>
      <c r="F4" s="8" t="s">
        <v>79</v>
      </c>
      <c r="H4" s="8" t="s">
        <v>74</v>
      </c>
      <c r="I4" s="200" t="s">
        <v>75</v>
      </c>
      <c r="J4" s="8" t="s">
        <v>80</v>
      </c>
      <c r="K4" s="8" t="s">
        <v>77</v>
      </c>
      <c r="L4" s="8" t="s">
        <v>78</v>
      </c>
      <c r="M4" s="8" t="s">
        <v>79</v>
      </c>
      <c r="N4" s="5"/>
      <c r="Q4" s="8" t="s">
        <v>74</v>
      </c>
      <c r="R4" s="200" t="s">
        <v>75</v>
      </c>
      <c r="S4" s="8" t="s">
        <v>81</v>
      </c>
      <c r="T4" s="8" t="s">
        <v>77</v>
      </c>
      <c r="U4" s="8" t="s">
        <v>78</v>
      </c>
      <c r="V4" s="8" t="s">
        <v>79</v>
      </c>
      <c r="X4" s="8" t="s">
        <v>74</v>
      </c>
      <c r="Y4" s="192" t="s">
        <v>75</v>
      </c>
      <c r="Z4" s="8" t="s">
        <v>82</v>
      </c>
      <c r="AA4" s="8" t="s">
        <v>77</v>
      </c>
      <c r="AB4" s="8" t="s">
        <v>78</v>
      </c>
      <c r="AC4" s="8" t="s">
        <v>79</v>
      </c>
    </row>
    <row r="5" spans="1:29" ht="89.25" customHeight="1">
      <c r="A5" s="13" t="s">
        <v>83</v>
      </c>
      <c r="B5" s="193"/>
      <c r="C5" s="11">
        <v>181.57448052639424</v>
      </c>
      <c r="D5" s="11">
        <v>327.04000000000002</v>
      </c>
      <c r="E5" s="11">
        <v>-145.46551947360578</v>
      </c>
      <c r="F5" s="11">
        <v>55.520572568002152</v>
      </c>
      <c r="H5" s="13" t="s">
        <v>83</v>
      </c>
      <c r="I5" s="193"/>
      <c r="J5" s="14">
        <v>97.153034377201081</v>
      </c>
      <c r="K5" s="11">
        <v>327.04268262633087</v>
      </c>
      <c r="L5" s="11">
        <v>-229.88964824912978</v>
      </c>
      <c r="M5" s="11">
        <v>29.706530535099972</v>
      </c>
      <c r="N5" s="15"/>
      <c r="Q5" s="13" t="s">
        <v>83</v>
      </c>
      <c r="R5" s="193"/>
      <c r="S5" s="11">
        <v>84.421446149193159</v>
      </c>
      <c r="T5" s="11">
        <v>327.04268262633087</v>
      </c>
      <c r="U5" s="11">
        <v>-242.6212364771377</v>
      </c>
      <c r="V5" s="11">
        <v>25.813586615435934</v>
      </c>
      <c r="X5" s="13" t="s">
        <v>83</v>
      </c>
      <c r="Y5" s="193"/>
      <c r="Z5" s="11" t="e">
        <f>Z6/Y6+Z7/Y7+Z8/Y8+Z9/Y9+Z10/Y10+Z11/Y11+Z12/Y12+Z13/Y13+Z14/Y14+Z15/Y15</f>
        <v>#REF!</v>
      </c>
      <c r="AA5" s="11">
        <f>AA6/Y6+AA7/Y7+AA8/Y8+AA9/Y9+AA10/Y10+AA11/Y11+AA12/Y12+AA13/Y13+AA14/Y14+AA15/Y15</f>
        <v>327.04268262633087</v>
      </c>
      <c r="AB5" s="11" t="e">
        <f t="shared" ref="AB5:AB29" si="0">Z5-AA5</f>
        <v>#REF!</v>
      </c>
      <c r="AC5" s="11" t="e">
        <f t="shared" ref="AC5:AC11" si="1">Z5*100/AA5</f>
        <v>#REF!</v>
      </c>
    </row>
    <row r="6" spans="1:29" ht="27.6">
      <c r="A6" s="7" t="s">
        <v>84</v>
      </c>
      <c r="B6" s="6">
        <v>6.4</v>
      </c>
      <c r="C6" s="3">
        <v>69.06</v>
      </c>
      <c r="D6" s="3">
        <v>450</v>
      </c>
      <c r="E6" s="3">
        <v>-380.94</v>
      </c>
      <c r="F6" s="6">
        <v>15.346666666666666</v>
      </c>
      <c r="H6" s="7" t="s">
        <v>84</v>
      </c>
      <c r="I6" s="6">
        <v>6.4</v>
      </c>
      <c r="J6" s="16">
        <v>62.11</v>
      </c>
      <c r="K6" s="3">
        <v>450</v>
      </c>
      <c r="L6" s="3">
        <v>-387.89</v>
      </c>
      <c r="M6" s="6">
        <v>13.802222222222222</v>
      </c>
      <c r="N6" s="17"/>
      <c r="Q6" s="7" t="s">
        <v>84</v>
      </c>
      <c r="R6" s="6">
        <v>6.4</v>
      </c>
      <c r="S6" s="16">
        <v>6.95</v>
      </c>
      <c r="T6" s="3">
        <v>450</v>
      </c>
      <c r="U6" s="3">
        <v>-443.05</v>
      </c>
      <c r="V6" s="6">
        <v>1.5444444444444445</v>
      </c>
      <c r="X6" s="7" t="s">
        <v>84</v>
      </c>
      <c r="Y6" s="6">
        <v>6.4</v>
      </c>
      <c r="Z6" s="16" t="e">
        <f>#REF!+#REF!</f>
        <v>#REF!</v>
      </c>
      <c r="AA6" s="3">
        <f t="shared" ref="AA6:AA15" si="2">K6</f>
        <v>450</v>
      </c>
      <c r="AB6" s="3" t="e">
        <f t="shared" si="0"/>
        <v>#REF!</v>
      </c>
      <c r="AC6" s="6" t="e">
        <f t="shared" si="1"/>
        <v>#REF!</v>
      </c>
    </row>
    <row r="7" spans="1:29">
      <c r="A7" s="7" t="s">
        <v>57</v>
      </c>
      <c r="B7" s="6">
        <v>1.07</v>
      </c>
      <c r="C7" s="3">
        <v>25.3</v>
      </c>
      <c r="D7" s="3">
        <v>50</v>
      </c>
      <c r="E7" s="3">
        <v>-24.7</v>
      </c>
      <c r="F7" s="6">
        <v>50.6</v>
      </c>
      <c r="H7" s="7" t="s">
        <v>57</v>
      </c>
      <c r="I7" s="6">
        <v>1.07</v>
      </c>
      <c r="J7" s="16">
        <v>25.3</v>
      </c>
      <c r="K7" s="3">
        <v>50</v>
      </c>
      <c r="L7" s="3">
        <v>-24.7</v>
      </c>
      <c r="M7" s="6">
        <v>50.6</v>
      </c>
      <c r="N7" s="17"/>
      <c r="Q7" s="7" t="s">
        <v>57</v>
      </c>
      <c r="R7" s="6">
        <v>1.07</v>
      </c>
      <c r="S7" s="16">
        <v>0</v>
      </c>
      <c r="T7" s="3">
        <v>50</v>
      </c>
      <c r="U7" s="3">
        <v>-50</v>
      </c>
      <c r="V7" s="6">
        <v>0</v>
      </c>
      <c r="X7" s="7" t="s">
        <v>57</v>
      </c>
      <c r="Y7" s="6">
        <v>1.07</v>
      </c>
      <c r="Z7" s="16" t="e">
        <f>#REF!</f>
        <v>#REF!</v>
      </c>
      <c r="AA7" s="3">
        <f t="shared" si="2"/>
        <v>50</v>
      </c>
      <c r="AB7" s="3" t="e">
        <f t="shared" si="0"/>
        <v>#REF!</v>
      </c>
      <c r="AC7" s="6" t="e">
        <f t="shared" si="1"/>
        <v>#REF!</v>
      </c>
    </row>
    <row r="8" spans="1:29">
      <c r="A8" s="7" t="s">
        <v>58</v>
      </c>
      <c r="B8" s="6">
        <v>7</v>
      </c>
      <c r="C8" s="3">
        <v>3.15</v>
      </c>
      <c r="D8" s="3">
        <v>10</v>
      </c>
      <c r="E8" s="3">
        <v>-6.85</v>
      </c>
      <c r="F8" s="6">
        <v>31.5</v>
      </c>
      <c r="H8" s="7" t="s">
        <v>58</v>
      </c>
      <c r="I8" s="6">
        <v>7</v>
      </c>
      <c r="J8" s="16">
        <v>0.4</v>
      </c>
      <c r="K8" s="3">
        <v>10</v>
      </c>
      <c r="L8" s="3">
        <v>-9.6</v>
      </c>
      <c r="M8" s="6">
        <v>4</v>
      </c>
      <c r="N8" s="17"/>
      <c r="Q8" s="7" t="s">
        <v>58</v>
      </c>
      <c r="R8" s="6">
        <v>7</v>
      </c>
      <c r="S8" s="16">
        <v>2.75</v>
      </c>
      <c r="T8" s="3">
        <v>10</v>
      </c>
      <c r="U8" s="3">
        <v>-7.25</v>
      </c>
      <c r="V8" s="6">
        <v>27.5</v>
      </c>
      <c r="X8" s="7" t="s">
        <v>58</v>
      </c>
      <c r="Y8" s="6">
        <v>7</v>
      </c>
      <c r="Z8" s="16" t="e">
        <f>#REF!</f>
        <v>#REF!</v>
      </c>
      <c r="AA8" s="3">
        <f t="shared" si="2"/>
        <v>10</v>
      </c>
      <c r="AB8" s="3" t="e">
        <f t="shared" si="0"/>
        <v>#REF!</v>
      </c>
      <c r="AC8" s="6" t="e">
        <f t="shared" si="1"/>
        <v>#REF!</v>
      </c>
    </row>
    <row r="9" spans="1:29">
      <c r="A9" s="7" t="s">
        <v>85</v>
      </c>
      <c r="B9" s="6">
        <v>0.66</v>
      </c>
      <c r="C9" s="3">
        <v>3.6999999999999997</v>
      </c>
      <c r="D9" s="3">
        <v>10</v>
      </c>
      <c r="E9" s="3">
        <v>-6.3000000000000007</v>
      </c>
      <c r="F9" s="6">
        <v>37</v>
      </c>
      <c r="H9" s="7" t="s">
        <v>85</v>
      </c>
      <c r="I9" s="6">
        <v>0.66</v>
      </c>
      <c r="J9" s="16">
        <v>3.3</v>
      </c>
      <c r="K9" s="3">
        <v>10</v>
      </c>
      <c r="L9" s="3">
        <v>-6.7</v>
      </c>
      <c r="M9" s="6">
        <v>33</v>
      </c>
      <c r="N9" s="17"/>
      <c r="Q9" s="7" t="s">
        <v>85</v>
      </c>
      <c r="R9" s="6">
        <v>0.66</v>
      </c>
      <c r="S9" s="16">
        <v>0.4</v>
      </c>
      <c r="T9" s="3">
        <v>10</v>
      </c>
      <c r="U9" s="3">
        <v>-9.6</v>
      </c>
      <c r="V9" s="6">
        <v>4</v>
      </c>
      <c r="X9" s="7" t="s">
        <v>85</v>
      </c>
      <c r="Y9" s="6">
        <v>0.66</v>
      </c>
      <c r="Z9" s="16" t="e">
        <f>#REF!</f>
        <v>#REF!</v>
      </c>
      <c r="AA9" s="3">
        <f t="shared" si="2"/>
        <v>10</v>
      </c>
      <c r="AB9" s="3" t="e">
        <f t="shared" si="0"/>
        <v>#REF!</v>
      </c>
      <c r="AC9" s="6" t="e">
        <f t="shared" si="1"/>
        <v>#REF!</v>
      </c>
    </row>
    <row r="10" spans="1:29">
      <c r="A10" s="7" t="s">
        <v>53</v>
      </c>
      <c r="B10" s="6">
        <v>1</v>
      </c>
      <c r="C10" s="3">
        <v>50.5</v>
      </c>
      <c r="D10" s="3">
        <v>70</v>
      </c>
      <c r="E10" s="3">
        <v>-19.5</v>
      </c>
      <c r="F10" s="6">
        <v>72.142857142857139</v>
      </c>
      <c r="H10" s="7" t="s">
        <v>53</v>
      </c>
      <c r="I10" s="6">
        <v>1</v>
      </c>
      <c r="J10" s="16">
        <v>15.75</v>
      </c>
      <c r="K10" s="3">
        <v>70</v>
      </c>
      <c r="L10" s="3">
        <v>-54.25</v>
      </c>
      <c r="M10" s="6">
        <v>22.5</v>
      </c>
      <c r="N10" s="17"/>
      <c r="Q10" s="7" t="s">
        <v>53</v>
      </c>
      <c r="R10" s="6">
        <v>1</v>
      </c>
      <c r="S10" s="16">
        <v>34.75</v>
      </c>
      <c r="T10" s="3">
        <v>70</v>
      </c>
      <c r="U10" s="3">
        <v>-35.25</v>
      </c>
      <c r="V10" s="6">
        <v>49.642857142857146</v>
      </c>
      <c r="X10" s="7" t="s">
        <v>53</v>
      </c>
      <c r="Y10" s="6">
        <v>1</v>
      </c>
      <c r="Z10" s="16" t="e">
        <f>#REF!</f>
        <v>#REF!</v>
      </c>
      <c r="AA10" s="3">
        <f t="shared" si="2"/>
        <v>70</v>
      </c>
      <c r="AB10" s="3" t="e">
        <f t="shared" si="0"/>
        <v>#REF!</v>
      </c>
      <c r="AC10" s="6" t="e">
        <f t="shared" si="1"/>
        <v>#REF!</v>
      </c>
    </row>
    <row r="11" spans="1:29">
      <c r="A11" s="7" t="s">
        <v>67</v>
      </c>
      <c r="B11" s="6">
        <v>1.1599999999999999</v>
      </c>
      <c r="C11" s="3">
        <v>1</v>
      </c>
      <c r="D11" s="3">
        <v>30</v>
      </c>
      <c r="E11" s="3">
        <v>-29</v>
      </c>
      <c r="F11" s="6">
        <v>3.3333333333333335</v>
      </c>
      <c r="H11" s="7" t="s">
        <v>67</v>
      </c>
      <c r="I11" s="6">
        <v>1.1599999999999999</v>
      </c>
      <c r="J11" s="16">
        <v>0</v>
      </c>
      <c r="K11" s="3">
        <v>30</v>
      </c>
      <c r="L11" s="3">
        <v>-30</v>
      </c>
      <c r="M11" s="6">
        <v>0</v>
      </c>
      <c r="N11" s="17"/>
      <c r="Q11" s="7" t="s">
        <v>67</v>
      </c>
      <c r="R11" s="6">
        <v>1.1599999999999999</v>
      </c>
      <c r="S11" s="16">
        <v>1</v>
      </c>
      <c r="T11" s="3">
        <v>30</v>
      </c>
      <c r="U11" s="3">
        <v>-29</v>
      </c>
      <c r="V11" s="6">
        <v>3.3333333333333335</v>
      </c>
      <c r="X11" s="7" t="s">
        <v>67</v>
      </c>
      <c r="Y11" s="6">
        <v>1.1599999999999999</v>
      </c>
      <c r="Z11" s="16" t="e">
        <f>#REF!</f>
        <v>#REF!</v>
      </c>
      <c r="AA11" s="3">
        <f t="shared" si="2"/>
        <v>30</v>
      </c>
      <c r="AB11" s="3" t="e">
        <f t="shared" si="0"/>
        <v>#REF!</v>
      </c>
      <c r="AC11" s="6" t="e">
        <f t="shared" si="1"/>
        <v>#REF!</v>
      </c>
    </row>
    <row r="12" spans="1:29">
      <c r="A12" s="7" t="s">
        <v>56</v>
      </c>
      <c r="B12" s="6">
        <v>0.8</v>
      </c>
      <c r="C12" s="3">
        <v>28</v>
      </c>
      <c r="D12" s="3">
        <v>0</v>
      </c>
      <c r="E12" s="3">
        <v>28</v>
      </c>
      <c r="F12" s="6"/>
      <c r="H12" s="7" t="s">
        <v>56</v>
      </c>
      <c r="I12" s="6">
        <v>0.8</v>
      </c>
      <c r="J12" s="16">
        <v>16</v>
      </c>
      <c r="K12" s="3">
        <v>0</v>
      </c>
      <c r="L12" s="3">
        <v>16</v>
      </c>
      <c r="M12" s="6"/>
      <c r="N12" s="17"/>
      <c r="Q12" s="7" t="s">
        <v>56</v>
      </c>
      <c r="R12" s="6">
        <v>0.8</v>
      </c>
      <c r="S12" s="16">
        <v>12</v>
      </c>
      <c r="T12" s="3">
        <v>0</v>
      </c>
      <c r="U12" s="3">
        <v>12</v>
      </c>
      <c r="V12" s="6"/>
      <c r="X12" s="7" t="s">
        <v>56</v>
      </c>
      <c r="Y12" s="6">
        <v>0.8</v>
      </c>
      <c r="Z12" s="16" t="e">
        <f>#REF!</f>
        <v>#REF!</v>
      </c>
      <c r="AA12" s="3">
        <f t="shared" si="2"/>
        <v>0</v>
      </c>
      <c r="AB12" s="3" t="e">
        <f t="shared" si="0"/>
        <v>#REF!</v>
      </c>
      <c r="AC12" s="6"/>
    </row>
    <row r="13" spans="1:29">
      <c r="A13" s="7" t="s">
        <v>86</v>
      </c>
      <c r="B13" s="6">
        <v>1.27</v>
      </c>
      <c r="C13" s="3">
        <v>50.128000000000007</v>
      </c>
      <c r="D13" s="3">
        <v>35</v>
      </c>
      <c r="E13" s="3">
        <v>15.128000000000007</v>
      </c>
      <c r="F13" s="6">
        <v>143.22285714285718</v>
      </c>
      <c r="H13" s="7" t="s">
        <v>86</v>
      </c>
      <c r="I13" s="6">
        <v>1.27</v>
      </c>
      <c r="J13" s="16">
        <v>16.46</v>
      </c>
      <c r="K13" s="3">
        <v>35</v>
      </c>
      <c r="L13" s="3">
        <v>-18.54</v>
      </c>
      <c r="M13" s="6">
        <v>47.028571428571432</v>
      </c>
      <c r="N13" s="17"/>
      <c r="Q13" s="7" t="s">
        <v>86</v>
      </c>
      <c r="R13" s="6">
        <v>1.27</v>
      </c>
      <c r="S13" s="16">
        <v>33.668000000000006</v>
      </c>
      <c r="T13" s="3">
        <v>35</v>
      </c>
      <c r="U13" s="3">
        <v>-1.3319999999999936</v>
      </c>
      <c r="V13" s="6">
        <v>96.194285714285726</v>
      </c>
      <c r="X13" s="7" t="s">
        <v>86</v>
      </c>
      <c r="Y13" s="6">
        <v>1.27</v>
      </c>
      <c r="Z13" s="16" t="e">
        <f>#REF!</f>
        <v>#REF!</v>
      </c>
      <c r="AA13" s="3">
        <f t="shared" si="2"/>
        <v>35</v>
      </c>
      <c r="AB13" s="3" t="e">
        <f t="shared" si="0"/>
        <v>#REF!</v>
      </c>
      <c r="AC13" s="6" t="e">
        <f t="shared" ref="AC13:AC29" si="3">Z13*100/AA13</f>
        <v>#REF!</v>
      </c>
    </row>
    <row r="14" spans="1:29" ht="66" customHeight="1">
      <c r="A14" s="7" t="s">
        <v>87</v>
      </c>
      <c r="B14" s="6">
        <v>1.4</v>
      </c>
      <c r="C14" s="3">
        <v>7.9499999999999993</v>
      </c>
      <c r="D14" s="3">
        <v>58</v>
      </c>
      <c r="E14" s="3">
        <v>-50.05</v>
      </c>
      <c r="F14" s="6">
        <v>13.706896551724135</v>
      </c>
      <c r="H14" s="7" t="s">
        <v>87</v>
      </c>
      <c r="I14" s="6">
        <v>1.4</v>
      </c>
      <c r="J14" s="16">
        <v>1.85</v>
      </c>
      <c r="K14" s="3">
        <v>58</v>
      </c>
      <c r="L14" s="3">
        <v>-56.15</v>
      </c>
      <c r="M14" s="6">
        <v>3.1896551724137931</v>
      </c>
      <c r="N14" s="17"/>
      <c r="Q14" s="7" t="s">
        <v>87</v>
      </c>
      <c r="R14" s="6">
        <v>1.4</v>
      </c>
      <c r="S14" s="16">
        <v>6.1</v>
      </c>
      <c r="T14" s="3">
        <v>58</v>
      </c>
      <c r="U14" s="3">
        <v>-51.9</v>
      </c>
      <c r="V14" s="6">
        <v>10.517241379310345</v>
      </c>
      <c r="X14" s="7" t="s">
        <v>87</v>
      </c>
      <c r="Y14" s="6">
        <v>1.4</v>
      </c>
      <c r="Z14" s="16" t="e">
        <f>#REF!</f>
        <v>#REF!</v>
      </c>
      <c r="AA14" s="3">
        <f t="shared" si="2"/>
        <v>58</v>
      </c>
      <c r="AB14" s="3" t="e">
        <f t="shared" si="0"/>
        <v>#REF!</v>
      </c>
      <c r="AC14" s="6" t="e">
        <f t="shared" si="3"/>
        <v>#REF!</v>
      </c>
    </row>
    <row r="15" spans="1:29" ht="27.6">
      <c r="A15" s="7" t="s">
        <v>88</v>
      </c>
      <c r="B15" s="6">
        <v>1.4</v>
      </c>
      <c r="C15" s="3">
        <v>13.399999999999999</v>
      </c>
      <c r="D15" s="3">
        <v>40</v>
      </c>
      <c r="E15" s="3">
        <v>-26.6</v>
      </c>
      <c r="F15" s="6">
        <v>33.499999999999993</v>
      </c>
      <c r="H15" s="7" t="s">
        <v>88</v>
      </c>
      <c r="I15" s="6">
        <v>1.4</v>
      </c>
      <c r="J15" s="16">
        <v>12.2</v>
      </c>
      <c r="K15" s="3">
        <v>40</v>
      </c>
      <c r="L15" s="3">
        <v>-27.8</v>
      </c>
      <c r="M15" s="6">
        <v>30.5</v>
      </c>
      <c r="N15" s="17"/>
      <c r="Q15" s="7" t="s">
        <v>88</v>
      </c>
      <c r="R15" s="6">
        <v>1.4</v>
      </c>
      <c r="S15" s="16">
        <v>1.2</v>
      </c>
      <c r="T15" s="3">
        <v>40</v>
      </c>
      <c r="U15" s="3">
        <v>-38.799999999999997</v>
      </c>
      <c r="V15" s="6">
        <v>3</v>
      </c>
      <c r="X15" s="7" t="s">
        <v>88</v>
      </c>
      <c r="Y15" s="6">
        <v>1.4</v>
      </c>
      <c r="Z15" s="16" t="e">
        <f>#REF!</f>
        <v>#REF!</v>
      </c>
      <c r="AA15" s="3">
        <f t="shared" si="2"/>
        <v>40</v>
      </c>
      <c r="AB15" s="3" t="e">
        <f t="shared" si="0"/>
        <v>#REF!</v>
      </c>
      <c r="AC15" s="6" t="e">
        <f t="shared" si="3"/>
        <v>#REF!</v>
      </c>
    </row>
    <row r="16" spans="1:29">
      <c r="A16" s="13" t="s">
        <v>89</v>
      </c>
      <c r="B16" s="11"/>
      <c r="C16" s="18">
        <v>159.05925925925925</v>
      </c>
      <c r="D16" s="18">
        <v>291</v>
      </c>
      <c r="E16" s="18">
        <v>-131.94074074074075</v>
      </c>
      <c r="F16" s="11">
        <v>54.659539264350258</v>
      </c>
      <c r="H16" s="13" t="s">
        <v>89</v>
      </c>
      <c r="I16" s="11"/>
      <c r="J16" s="14">
        <v>32.270370370370372</v>
      </c>
      <c r="K16" s="18">
        <v>290.7037037037037</v>
      </c>
      <c r="L16" s="18">
        <v>-258.43333333333334</v>
      </c>
      <c r="M16" s="11">
        <v>11.100777169066125</v>
      </c>
      <c r="N16" s="15"/>
      <c r="Q16" s="13" t="s">
        <v>89</v>
      </c>
      <c r="R16" s="11"/>
      <c r="S16" s="18">
        <v>126.78888888888889</v>
      </c>
      <c r="T16" s="18">
        <v>290.7037037037037</v>
      </c>
      <c r="U16" s="18">
        <v>-163.9148148148148</v>
      </c>
      <c r="V16" s="11">
        <v>43.614473181296979</v>
      </c>
      <c r="X16" s="13" t="s">
        <v>89</v>
      </c>
      <c r="Y16" s="11"/>
      <c r="Z16" s="18" t="e">
        <f>Z17/Y17+Z18/Y18</f>
        <v>#REF!</v>
      </c>
      <c r="AA16" s="18">
        <f>AA17/Y17+AA18/Y18</f>
        <v>290.7037037037037</v>
      </c>
      <c r="AB16" s="18" t="e">
        <f t="shared" si="0"/>
        <v>#REF!</v>
      </c>
      <c r="AC16" s="11" t="e">
        <f t="shared" si="3"/>
        <v>#REF!</v>
      </c>
    </row>
    <row r="17" spans="1:29" ht="82.5" customHeight="1">
      <c r="A17" s="7" t="s">
        <v>90</v>
      </c>
      <c r="B17" s="6">
        <v>1</v>
      </c>
      <c r="C17" s="3">
        <v>96</v>
      </c>
      <c r="D17" s="3">
        <v>187</v>
      </c>
      <c r="E17" s="3">
        <v>-91</v>
      </c>
      <c r="F17" s="6">
        <v>51.336898395721924</v>
      </c>
      <c r="H17" s="7" t="s">
        <v>90</v>
      </c>
      <c r="I17" s="6">
        <v>1</v>
      </c>
      <c r="J17" s="16">
        <v>23.3</v>
      </c>
      <c r="K17" s="3">
        <v>187</v>
      </c>
      <c r="L17" s="3">
        <v>-163.69999999999999</v>
      </c>
      <c r="M17" s="6">
        <v>12.459893048128341</v>
      </c>
      <c r="N17" s="17"/>
      <c r="Q17" s="7" t="s">
        <v>90</v>
      </c>
      <c r="R17" s="6">
        <v>1</v>
      </c>
      <c r="S17" s="16">
        <v>72.7</v>
      </c>
      <c r="T17" s="3">
        <v>187</v>
      </c>
      <c r="U17" s="3">
        <v>-114.3</v>
      </c>
      <c r="V17" s="6">
        <v>38.877005347593581</v>
      </c>
      <c r="X17" s="7" t="s">
        <v>90</v>
      </c>
      <c r="Y17" s="6">
        <v>1</v>
      </c>
      <c r="Z17" s="16" t="e">
        <f>#REF!</f>
        <v>#REF!</v>
      </c>
      <c r="AA17" s="3">
        <f>K17</f>
        <v>187</v>
      </c>
      <c r="AB17" s="3" t="e">
        <f t="shared" si="0"/>
        <v>#REF!</v>
      </c>
      <c r="AC17" s="6" t="e">
        <f t="shared" si="3"/>
        <v>#REF!</v>
      </c>
    </row>
    <row r="18" spans="1:29">
      <c r="A18" s="7" t="s">
        <v>91</v>
      </c>
      <c r="B18" s="6">
        <v>2.7</v>
      </c>
      <c r="C18" s="3">
        <v>170.26</v>
      </c>
      <c r="D18" s="3">
        <v>280</v>
      </c>
      <c r="E18" s="3">
        <v>-109.74000000000001</v>
      </c>
      <c r="F18" s="6">
        <v>60.807142857142857</v>
      </c>
      <c r="H18" s="7" t="s">
        <v>91</v>
      </c>
      <c r="I18" s="6">
        <v>2.7</v>
      </c>
      <c r="J18" s="16">
        <v>24.220000000000002</v>
      </c>
      <c r="K18" s="3">
        <v>280</v>
      </c>
      <c r="L18" s="3">
        <v>-255.78</v>
      </c>
      <c r="M18" s="6">
        <v>8.6500000000000021</v>
      </c>
      <c r="N18" s="17"/>
      <c r="Q18" s="7" t="s">
        <v>91</v>
      </c>
      <c r="R18" s="6">
        <v>2.7</v>
      </c>
      <c r="S18" s="16">
        <v>146.04</v>
      </c>
      <c r="T18" s="3">
        <v>280</v>
      </c>
      <c r="U18" s="3">
        <v>-133.96</v>
      </c>
      <c r="V18" s="6">
        <v>52.157142857142858</v>
      </c>
      <c r="X18" s="7" t="s">
        <v>91</v>
      </c>
      <c r="Y18" s="6">
        <v>2.7</v>
      </c>
      <c r="Z18" s="16" t="e">
        <f>#REF!+#REF!</f>
        <v>#REF!</v>
      </c>
      <c r="AA18" s="3">
        <f>K18</f>
        <v>280</v>
      </c>
      <c r="AB18" s="3" t="e">
        <f t="shared" si="0"/>
        <v>#REF!</v>
      </c>
      <c r="AC18" s="6" t="e">
        <f t="shared" si="3"/>
        <v>#REF!</v>
      </c>
    </row>
    <row r="19" spans="1:29">
      <c r="A19" s="13" t="s">
        <v>92</v>
      </c>
      <c r="B19" s="11"/>
      <c r="C19" s="18">
        <v>163.36666666666665</v>
      </c>
      <c r="D19" s="18">
        <v>547</v>
      </c>
      <c r="E19" s="18">
        <v>-383.63333333333333</v>
      </c>
      <c r="F19" s="11">
        <v>29.865935405240702</v>
      </c>
      <c r="H19" s="13" t="s">
        <v>92</v>
      </c>
      <c r="I19" s="11"/>
      <c r="J19" s="14">
        <v>107.6</v>
      </c>
      <c r="K19" s="18">
        <v>507.22222222222223</v>
      </c>
      <c r="L19" s="18">
        <v>-399.62222222222226</v>
      </c>
      <c r="M19" s="11">
        <v>21.213581599123767</v>
      </c>
      <c r="N19" s="15"/>
      <c r="Q19" s="13" t="s">
        <v>92</v>
      </c>
      <c r="R19" s="11"/>
      <c r="S19" s="18">
        <v>55.766666666666666</v>
      </c>
      <c r="T19" s="18">
        <v>507.22222222222223</v>
      </c>
      <c r="U19" s="18">
        <v>-451.45555555555558</v>
      </c>
      <c r="V19" s="11">
        <v>10.994523548740416</v>
      </c>
      <c r="X19" s="13" t="s">
        <v>92</v>
      </c>
      <c r="Y19" s="11"/>
      <c r="Z19" s="18" t="e">
        <f>Z20/Y20+Z21/Y21+Z22/Y22</f>
        <v>#REF!</v>
      </c>
      <c r="AA19" s="18">
        <f>AA20/Y20+AA21/Y21+AA22/Y22</f>
        <v>507.22222222222223</v>
      </c>
      <c r="AB19" s="18" t="e">
        <f t="shared" si="0"/>
        <v>#REF!</v>
      </c>
      <c r="AC19" s="11" t="e">
        <f t="shared" si="3"/>
        <v>#REF!</v>
      </c>
    </row>
    <row r="20" spans="1:29">
      <c r="A20" s="7" t="s">
        <v>66</v>
      </c>
      <c r="B20" s="6">
        <v>1</v>
      </c>
      <c r="C20" s="3">
        <v>127.69999999999999</v>
      </c>
      <c r="D20" s="3">
        <v>185</v>
      </c>
      <c r="E20" s="3">
        <v>-57.300000000000011</v>
      </c>
      <c r="F20" s="6">
        <v>69.027027027027017</v>
      </c>
      <c r="H20" s="7" t="s">
        <v>66</v>
      </c>
      <c r="I20" s="6">
        <v>1</v>
      </c>
      <c r="J20" s="16">
        <v>107.6</v>
      </c>
      <c r="K20" s="3">
        <v>185</v>
      </c>
      <c r="L20" s="3">
        <v>-77.400000000000006</v>
      </c>
      <c r="M20" s="6">
        <v>58.162162162162161</v>
      </c>
      <c r="N20" s="17"/>
      <c r="Q20" s="7" t="s">
        <v>66</v>
      </c>
      <c r="R20" s="6">
        <v>1</v>
      </c>
      <c r="S20" s="3">
        <v>20.100000000000001</v>
      </c>
      <c r="T20" s="3">
        <v>185</v>
      </c>
      <c r="U20" s="3">
        <v>-164.9</v>
      </c>
      <c r="V20" s="6">
        <v>10.864864864864867</v>
      </c>
      <c r="X20" s="7" t="s">
        <v>66</v>
      </c>
      <c r="Y20" s="6">
        <v>1</v>
      </c>
      <c r="Z20" s="16" t="e">
        <f>#REF!</f>
        <v>#REF!</v>
      </c>
      <c r="AA20" s="3">
        <f>K20</f>
        <v>185</v>
      </c>
      <c r="AB20" s="3" t="e">
        <f t="shared" si="0"/>
        <v>#REF!</v>
      </c>
      <c r="AC20" s="6" t="e">
        <f t="shared" si="3"/>
        <v>#REF!</v>
      </c>
    </row>
    <row r="21" spans="1:29">
      <c r="A21" s="7" t="s">
        <v>93</v>
      </c>
      <c r="B21" s="6">
        <v>0.15</v>
      </c>
      <c r="C21" s="3">
        <v>5.35</v>
      </c>
      <c r="D21" s="3">
        <v>15</v>
      </c>
      <c r="E21" s="3">
        <v>-9.65</v>
      </c>
      <c r="F21" s="6">
        <v>35.666666666666664</v>
      </c>
      <c r="H21" s="7" t="s">
        <v>93</v>
      </c>
      <c r="I21" s="6">
        <v>0.15</v>
      </c>
      <c r="J21" s="16">
        <v>0</v>
      </c>
      <c r="K21" s="3">
        <v>15</v>
      </c>
      <c r="L21" s="3">
        <v>-15</v>
      </c>
      <c r="M21" s="6">
        <v>0</v>
      </c>
      <c r="N21" s="17"/>
      <c r="Q21" s="7" t="s">
        <v>93</v>
      </c>
      <c r="R21" s="6">
        <v>0.15</v>
      </c>
      <c r="S21" s="3">
        <v>5.35</v>
      </c>
      <c r="T21" s="3">
        <v>15</v>
      </c>
      <c r="U21" s="3">
        <v>-9.65</v>
      </c>
      <c r="V21" s="6">
        <v>35.666666666666664</v>
      </c>
      <c r="X21" s="7" t="s">
        <v>93</v>
      </c>
      <c r="Y21" s="6">
        <v>0.15</v>
      </c>
      <c r="Z21" s="16" t="e">
        <f>#REF!+#REF!</f>
        <v>#REF!</v>
      </c>
      <c r="AA21" s="3">
        <f>K21</f>
        <v>15</v>
      </c>
      <c r="AB21" s="3" t="e">
        <f t="shared" si="0"/>
        <v>#REF!</v>
      </c>
      <c r="AC21" s="6" t="e">
        <f t="shared" si="3"/>
        <v>#REF!</v>
      </c>
    </row>
    <row r="22" spans="1:29" ht="33" customHeight="1">
      <c r="A22" s="7" t="s">
        <v>94</v>
      </c>
      <c r="B22" s="6">
        <v>0.9</v>
      </c>
      <c r="C22" s="3">
        <v>0</v>
      </c>
      <c r="D22" s="3">
        <v>200</v>
      </c>
      <c r="E22" s="3">
        <v>-200</v>
      </c>
      <c r="F22" s="6">
        <v>0</v>
      </c>
      <c r="H22" s="7" t="s">
        <v>94</v>
      </c>
      <c r="I22" s="6">
        <v>0.9</v>
      </c>
      <c r="J22" s="16">
        <v>0</v>
      </c>
      <c r="K22" s="3">
        <v>200</v>
      </c>
      <c r="L22" s="3">
        <v>-200</v>
      </c>
      <c r="M22" s="6">
        <v>0</v>
      </c>
      <c r="N22" s="17"/>
      <c r="Q22" s="7" t="s">
        <v>94</v>
      </c>
      <c r="R22" s="6">
        <v>0.9</v>
      </c>
      <c r="S22" s="3">
        <v>0</v>
      </c>
      <c r="T22" s="3">
        <v>200</v>
      </c>
      <c r="U22" s="3">
        <v>-200</v>
      </c>
      <c r="V22" s="6">
        <v>0</v>
      </c>
      <c r="X22" s="7" t="s">
        <v>94</v>
      </c>
      <c r="Y22" s="6">
        <v>0.9</v>
      </c>
      <c r="Z22" s="16" t="e">
        <f>#REF!</f>
        <v>#REF!</v>
      </c>
      <c r="AA22" s="3">
        <f>K22</f>
        <v>200</v>
      </c>
      <c r="AB22" s="3" t="e">
        <f t="shared" si="0"/>
        <v>#REF!</v>
      </c>
      <c r="AC22" s="6" t="e">
        <f t="shared" si="3"/>
        <v>#REF!</v>
      </c>
    </row>
    <row r="23" spans="1:29" ht="27.6">
      <c r="A23" s="7" t="s">
        <v>95</v>
      </c>
      <c r="B23" s="6"/>
      <c r="C23" s="3">
        <v>0</v>
      </c>
      <c r="D23" s="1">
        <v>0</v>
      </c>
      <c r="E23" s="3">
        <v>0</v>
      </c>
      <c r="F23" s="6">
        <v>0</v>
      </c>
      <c r="H23" s="7" t="s">
        <v>95</v>
      </c>
      <c r="I23" s="6"/>
      <c r="J23" s="16"/>
      <c r="K23" s="3">
        <v>0</v>
      </c>
      <c r="L23" s="3">
        <v>0</v>
      </c>
      <c r="M23" s="6">
        <v>0</v>
      </c>
      <c r="N23" s="17"/>
      <c r="Q23" s="7" t="s">
        <v>95</v>
      </c>
      <c r="R23" s="6"/>
      <c r="S23" s="3">
        <v>0</v>
      </c>
      <c r="T23" s="3">
        <v>0</v>
      </c>
      <c r="U23" s="3">
        <v>0</v>
      </c>
      <c r="V23" s="6">
        <v>0</v>
      </c>
      <c r="X23" s="7" t="s">
        <v>95</v>
      </c>
      <c r="Y23" s="6"/>
      <c r="Z23" s="16">
        <v>0</v>
      </c>
      <c r="AA23" s="3">
        <f>K23</f>
        <v>0</v>
      </c>
      <c r="AB23" s="3">
        <f t="shared" si="0"/>
        <v>0</v>
      </c>
      <c r="AC23" s="6" t="e">
        <f t="shared" si="3"/>
        <v>#DIV/0!</v>
      </c>
    </row>
    <row r="24" spans="1:29" ht="27.6">
      <c r="A24" s="13" t="s">
        <v>96</v>
      </c>
      <c r="B24" s="11"/>
      <c r="C24" s="18">
        <v>208.44047619047618</v>
      </c>
      <c r="D24" s="18">
        <v>310</v>
      </c>
      <c r="E24" s="18">
        <v>-101.55952380952382</v>
      </c>
      <c r="F24" s="11">
        <v>67.238863287250382</v>
      </c>
      <c r="H24" s="13" t="s">
        <v>96</v>
      </c>
      <c r="I24" s="11"/>
      <c r="J24" s="14">
        <v>75.354761904761901</v>
      </c>
      <c r="K24" s="18">
        <v>310.47619047619054</v>
      </c>
      <c r="L24" s="18">
        <v>-235.12142857142862</v>
      </c>
      <c r="M24" s="11">
        <v>24.270705521472387</v>
      </c>
      <c r="N24" s="15"/>
      <c r="Q24" s="13" t="s">
        <v>96</v>
      </c>
      <c r="R24" s="11"/>
      <c r="S24" s="18">
        <v>133.08571428571429</v>
      </c>
      <c r="T24" s="18">
        <v>310.47619047619054</v>
      </c>
      <c r="U24" s="18">
        <v>-177.39047619047625</v>
      </c>
      <c r="V24" s="11">
        <v>42.865030674846622</v>
      </c>
      <c r="X24" s="13" t="s">
        <v>96</v>
      </c>
      <c r="Y24" s="11"/>
      <c r="Z24" s="18" t="e">
        <f>Z25/Y25+Z26/Y26+Z27/Y27+Z28/Y28+Z29/Y29</f>
        <v>#REF!</v>
      </c>
      <c r="AA24" s="18">
        <f>AA25/Y25+AA26/Y26+AA27/Y27+AA28/Y28+AA29/Y29</f>
        <v>310.47619047619054</v>
      </c>
      <c r="AB24" s="18" t="e">
        <f t="shared" si="0"/>
        <v>#REF!</v>
      </c>
      <c r="AC24" s="11" t="e">
        <f t="shared" si="3"/>
        <v>#REF!</v>
      </c>
    </row>
    <row r="25" spans="1:29" ht="66" customHeight="1">
      <c r="A25" s="7" t="s">
        <v>97</v>
      </c>
      <c r="B25" s="6">
        <v>1.5</v>
      </c>
      <c r="C25" s="3">
        <v>48.5</v>
      </c>
      <c r="D25" s="3">
        <v>80</v>
      </c>
      <c r="E25" s="3">
        <v>-31.5</v>
      </c>
      <c r="F25" s="6">
        <v>60.625</v>
      </c>
      <c r="H25" s="7" t="s">
        <v>97</v>
      </c>
      <c r="I25" s="6">
        <v>1.5</v>
      </c>
      <c r="J25" s="16">
        <v>0</v>
      </c>
      <c r="K25" s="3">
        <v>80</v>
      </c>
      <c r="L25" s="3">
        <v>-80</v>
      </c>
      <c r="M25" s="6">
        <v>0</v>
      </c>
      <c r="N25" s="17"/>
      <c r="Q25" s="7" t="s">
        <v>97</v>
      </c>
      <c r="R25" s="6">
        <v>1.5</v>
      </c>
      <c r="S25" s="16">
        <v>48.5</v>
      </c>
      <c r="T25" s="3">
        <v>80</v>
      </c>
      <c r="U25" s="3">
        <v>-31.5</v>
      </c>
      <c r="V25" s="6">
        <v>60.625</v>
      </c>
      <c r="X25" s="7" t="s">
        <v>97</v>
      </c>
      <c r="Y25" s="6">
        <v>1.5</v>
      </c>
      <c r="Z25" s="16" t="e">
        <f>#REF!</f>
        <v>#REF!</v>
      </c>
      <c r="AA25" s="3">
        <f>K25</f>
        <v>80</v>
      </c>
      <c r="AB25" s="18" t="e">
        <f t="shared" si="0"/>
        <v>#REF!</v>
      </c>
      <c r="AC25" s="6" t="e">
        <f t="shared" si="3"/>
        <v>#REF!</v>
      </c>
    </row>
    <row r="26" spans="1:29" ht="82.5" customHeight="1">
      <c r="A26" s="7" t="s">
        <v>64</v>
      </c>
      <c r="B26" s="6">
        <v>1</v>
      </c>
      <c r="C26" s="3">
        <v>82.699999999999989</v>
      </c>
      <c r="D26" s="3">
        <v>150</v>
      </c>
      <c r="E26" s="3">
        <v>-67.300000000000011</v>
      </c>
      <c r="F26" s="6">
        <v>55.133333333333319</v>
      </c>
      <c r="H26" s="7" t="s">
        <v>64</v>
      </c>
      <c r="I26" s="6">
        <v>1</v>
      </c>
      <c r="J26" s="16">
        <v>36.733333333333334</v>
      </c>
      <c r="K26" s="3">
        <v>150</v>
      </c>
      <c r="L26" s="3">
        <v>-113.26666666666667</v>
      </c>
      <c r="M26" s="6">
        <v>24.488888888888891</v>
      </c>
      <c r="N26" s="17"/>
      <c r="Q26" s="7" t="s">
        <v>64</v>
      </c>
      <c r="R26" s="6">
        <v>1</v>
      </c>
      <c r="S26" s="16">
        <v>45.966666666666661</v>
      </c>
      <c r="T26" s="3">
        <v>150</v>
      </c>
      <c r="U26" s="3">
        <v>-104.03333333333333</v>
      </c>
      <c r="V26" s="6">
        <v>30.644444444444442</v>
      </c>
      <c r="X26" s="7" t="s">
        <v>64</v>
      </c>
      <c r="Y26" s="6">
        <v>1</v>
      </c>
      <c r="Z26" s="16" t="e">
        <f>#REF!</f>
        <v>#REF!</v>
      </c>
      <c r="AA26" s="3">
        <f>K26</f>
        <v>150</v>
      </c>
      <c r="AB26" s="18" t="e">
        <f t="shared" si="0"/>
        <v>#REF!</v>
      </c>
      <c r="AC26" s="6" t="e">
        <f t="shared" si="3"/>
        <v>#REF!</v>
      </c>
    </row>
    <row r="27" spans="1:29">
      <c r="A27" s="7" t="s">
        <v>65</v>
      </c>
      <c r="B27" s="6">
        <v>0.7</v>
      </c>
      <c r="C27" s="3">
        <v>36.484999999999999</v>
      </c>
      <c r="D27" s="3">
        <v>45</v>
      </c>
      <c r="E27" s="3">
        <v>-8.5150000000000006</v>
      </c>
      <c r="F27" s="6">
        <v>81.077777777777783</v>
      </c>
      <c r="H27" s="7" t="s">
        <v>65</v>
      </c>
      <c r="I27" s="6">
        <v>0.7</v>
      </c>
      <c r="J27" s="16">
        <v>15.334999999999999</v>
      </c>
      <c r="K27" s="3">
        <v>45</v>
      </c>
      <c r="L27" s="3">
        <v>-29.664999999999999</v>
      </c>
      <c r="M27" s="6">
        <v>34.077777777777776</v>
      </c>
      <c r="N27" s="17"/>
      <c r="Q27" s="7" t="s">
        <v>65</v>
      </c>
      <c r="R27" s="6">
        <v>0.7</v>
      </c>
      <c r="S27" s="16">
        <v>21.15</v>
      </c>
      <c r="T27" s="3">
        <v>45</v>
      </c>
      <c r="U27" s="3">
        <v>-23.85</v>
      </c>
      <c r="V27" s="6">
        <v>47</v>
      </c>
      <c r="X27" s="7" t="s">
        <v>65</v>
      </c>
      <c r="Y27" s="6">
        <v>0.7</v>
      </c>
      <c r="Z27" s="16" t="e">
        <f>#REF!</f>
        <v>#REF!</v>
      </c>
      <c r="AA27" s="3">
        <f>K27</f>
        <v>45</v>
      </c>
      <c r="AB27" s="18" t="e">
        <f t="shared" si="0"/>
        <v>#REF!</v>
      </c>
      <c r="AC27" s="6" t="e">
        <f t="shared" si="3"/>
        <v>#REF!</v>
      </c>
    </row>
    <row r="28" spans="1:29">
      <c r="A28" s="7" t="s">
        <v>55</v>
      </c>
      <c r="B28" s="6">
        <v>0.7</v>
      </c>
      <c r="C28" s="3">
        <v>19.7</v>
      </c>
      <c r="D28" s="3">
        <v>15</v>
      </c>
      <c r="E28" s="3">
        <v>4.6999999999999993</v>
      </c>
      <c r="F28" s="6">
        <v>131.33333333333334</v>
      </c>
      <c r="H28" s="7" t="s">
        <v>55</v>
      </c>
      <c r="I28" s="6">
        <v>0.7</v>
      </c>
      <c r="J28" s="16">
        <v>6</v>
      </c>
      <c r="K28" s="3">
        <v>15</v>
      </c>
      <c r="L28" s="3">
        <v>-9</v>
      </c>
      <c r="M28" s="6">
        <v>40</v>
      </c>
      <c r="N28" s="17"/>
      <c r="Q28" s="7" t="s">
        <v>55</v>
      </c>
      <c r="R28" s="6">
        <v>0.7</v>
      </c>
      <c r="S28" s="16">
        <v>13.7</v>
      </c>
      <c r="T28" s="3">
        <v>15</v>
      </c>
      <c r="U28" s="3">
        <v>-1.3000000000000007</v>
      </c>
      <c r="V28" s="6">
        <v>91.333333333333329</v>
      </c>
      <c r="X28" s="7" t="s">
        <v>55</v>
      </c>
      <c r="Y28" s="6">
        <v>0.7</v>
      </c>
      <c r="Z28" s="16" t="e">
        <f>#REF!</f>
        <v>#REF!</v>
      </c>
      <c r="AA28" s="3">
        <f>K28</f>
        <v>15</v>
      </c>
      <c r="AB28" s="18" t="e">
        <f t="shared" si="0"/>
        <v>#REF!</v>
      </c>
      <c r="AC28" s="6" t="e">
        <f t="shared" si="3"/>
        <v>#REF!</v>
      </c>
    </row>
    <row r="29" spans="1:29" ht="82.5" customHeight="1">
      <c r="A29" s="7" t="s">
        <v>54</v>
      </c>
      <c r="B29" s="6">
        <v>0.7</v>
      </c>
      <c r="C29" s="3">
        <v>9.1999999999999993</v>
      </c>
      <c r="D29" s="3">
        <v>15</v>
      </c>
      <c r="E29" s="3">
        <v>-5.8000000000000007</v>
      </c>
      <c r="F29" s="6">
        <v>61.333333333333329</v>
      </c>
      <c r="H29" s="7" t="s">
        <v>54</v>
      </c>
      <c r="I29" s="6">
        <v>0.7</v>
      </c>
      <c r="J29" s="16">
        <v>5.7</v>
      </c>
      <c r="K29" s="3">
        <v>15</v>
      </c>
      <c r="L29" s="3">
        <v>-9.3000000000000007</v>
      </c>
      <c r="M29" s="6">
        <v>38</v>
      </c>
      <c r="N29" s="17"/>
      <c r="Q29" s="7" t="s">
        <v>54</v>
      </c>
      <c r="R29" s="6">
        <v>0.7</v>
      </c>
      <c r="S29" s="16">
        <v>3.5</v>
      </c>
      <c r="T29" s="3">
        <v>15</v>
      </c>
      <c r="U29" s="3">
        <v>-11.5</v>
      </c>
      <c r="V29" s="6">
        <v>23.333333333333332</v>
      </c>
      <c r="X29" s="7" t="s">
        <v>54</v>
      </c>
      <c r="Y29" s="6">
        <v>0.7</v>
      </c>
      <c r="Z29" s="16" t="e">
        <f>#REF!</f>
        <v>#REF!</v>
      </c>
      <c r="AA29" s="3">
        <f>K29</f>
        <v>15</v>
      </c>
      <c r="AB29" s="18" t="e">
        <f t="shared" si="0"/>
        <v>#REF!</v>
      </c>
      <c r="AC29" s="6" t="e">
        <f t="shared" si="3"/>
        <v>#REF!</v>
      </c>
    </row>
    <row r="30" spans="1:29">
      <c r="A30" s="13" t="s">
        <v>98</v>
      </c>
      <c r="B30" s="11"/>
      <c r="C30" s="3">
        <v>0</v>
      </c>
      <c r="D30" s="18"/>
      <c r="E30" s="18"/>
      <c r="F30" s="11"/>
      <c r="H30" s="13" t="s">
        <v>98</v>
      </c>
      <c r="I30" s="11"/>
      <c r="J30" s="14"/>
      <c r="K30" s="18"/>
      <c r="L30" s="18"/>
      <c r="M30" s="11"/>
      <c r="N30" s="15"/>
      <c r="Q30" s="13" t="s">
        <v>98</v>
      </c>
      <c r="R30" s="11"/>
      <c r="S30" s="18"/>
      <c r="T30" s="18"/>
      <c r="U30" s="18"/>
      <c r="V30" s="11"/>
      <c r="X30" s="13" t="s">
        <v>98</v>
      </c>
      <c r="Y30" s="11"/>
      <c r="Z30" s="14"/>
      <c r="AA30" s="18"/>
      <c r="AB30" s="18"/>
      <c r="AC30" s="11"/>
    </row>
    <row r="31" spans="1:29" ht="27.6">
      <c r="A31" s="7" t="s">
        <v>99</v>
      </c>
      <c r="B31" s="6">
        <v>2.4</v>
      </c>
      <c r="C31" s="3">
        <v>13.05</v>
      </c>
      <c r="D31" s="3">
        <v>30</v>
      </c>
      <c r="E31" s="3">
        <v>-16.95</v>
      </c>
      <c r="F31" s="6">
        <v>43.5</v>
      </c>
      <c r="H31" s="7" t="s">
        <v>99</v>
      </c>
      <c r="I31" s="6">
        <v>2.4</v>
      </c>
      <c r="J31" s="16">
        <v>6.95</v>
      </c>
      <c r="K31" s="3">
        <v>30</v>
      </c>
      <c r="L31" s="3">
        <v>-23.05</v>
      </c>
      <c r="M31" s="6">
        <v>23.166666666666668</v>
      </c>
      <c r="N31" s="17"/>
      <c r="Q31" s="7" t="s">
        <v>99</v>
      </c>
      <c r="R31" s="6">
        <v>2.4</v>
      </c>
      <c r="S31" s="16">
        <v>6.1</v>
      </c>
      <c r="T31" s="3">
        <v>30</v>
      </c>
      <c r="U31" s="3">
        <v>-23.9</v>
      </c>
      <c r="V31" s="6">
        <v>20.333333333333332</v>
      </c>
      <c r="X31" s="7" t="s">
        <v>99</v>
      </c>
      <c r="Y31" s="6">
        <v>2.4</v>
      </c>
      <c r="Z31" s="16" t="e">
        <f>#REF!</f>
        <v>#REF!</v>
      </c>
      <c r="AA31" s="3">
        <f>K31</f>
        <v>30</v>
      </c>
      <c r="AB31" s="3" t="e">
        <f>Z31-AA31</f>
        <v>#REF!</v>
      </c>
      <c r="AC31" s="6" t="e">
        <f>Z31*100/AA31</f>
        <v>#REF!</v>
      </c>
    </row>
    <row r="32" spans="1:29">
      <c r="A32" s="7" t="s">
        <v>60</v>
      </c>
      <c r="B32" s="6"/>
      <c r="C32" s="3">
        <v>0</v>
      </c>
      <c r="D32" s="3"/>
      <c r="E32" s="3"/>
      <c r="F32" s="6"/>
      <c r="H32" s="7" t="s">
        <v>60</v>
      </c>
      <c r="I32" s="6"/>
      <c r="J32" s="16">
        <v>0</v>
      </c>
      <c r="K32" s="3"/>
      <c r="L32" s="3"/>
      <c r="M32" s="6"/>
      <c r="N32" s="17"/>
      <c r="Q32" s="7" t="s">
        <v>60</v>
      </c>
      <c r="R32" s="6"/>
      <c r="S32" s="16"/>
      <c r="T32" s="3"/>
      <c r="U32" s="3"/>
      <c r="V32" s="6"/>
      <c r="X32" s="7" t="s">
        <v>60</v>
      </c>
      <c r="Y32" s="6"/>
      <c r="Z32" s="16"/>
      <c r="AA32" s="3"/>
      <c r="AB32" s="3"/>
      <c r="AC32" s="6"/>
    </row>
    <row r="33" spans="1:29">
      <c r="A33" s="7" t="s">
        <v>59</v>
      </c>
      <c r="B33" s="6"/>
      <c r="C33" s="3">
        <v>11.18</v>
      </c>
      <c r="D33" s="3">
        <v>15</v>
      </c>
      <c r="E33" s="3">
        <v>-3.8200000000000003</v>
      </c>
      <c r="F33" s="6">
        <v>74.533333333333331</v>
      </c>
      <c r="H33" s="7" t="s">
        <v>59</v>
      </c>
      <c r="I33" s="6"/>
      <c r="J33" s="16">
        <v>1.6299999999999997</v>
      </c>
      <c r="K33" s="3">
        <v>15</v>
      </c>
      <c r="L33" s="3">
        <v>-13.370000000000001</v>
      </c>
      <c r="M33" s="6">
        <v>10.866666666666665</v>
      </c>
      <c r="N33" s="17"/>
      <c r="Q33" s="7" t="s">
        <v>59</v>
      </c>
      <c r="R33" s="6"/>
      <c r="S33" s="16">
        <v>9.5500000000000007</v>
      </c>
      <c r="T33" s="3">
        <v>15</v>
      </c>
      <c r="U33" s="3">
        <v>-5.4499999999999993</v>
      </c>
      <c r="V33" s="6">
        <v>63.666666666666671</v>
      </c>
      <c r="X33" s="7" t="s">
        <v>59</v>
      </c>
      <c r="Y33" s="6"/>
      <c r="Z33" s="16" t="e">
        <f>#REF!+#REF!</f>
        <v>#REF!</v>
      </c>
      <c r="AA33" s="3">
        <f>K33</f>
        <v>15</v>
      </c>
      <c r="AB33" s="3" t="e">
        <f>Z33-AA33</f>
        <v>#REF!</v>
      </c>
      <c r="AC33" s="6" t="e">
        <f>Z33*100/AA33</f>
        <v>#REF!</v>
      </c>
    </row>
    <row r="34" spans="1:29">
      <c r="A34" s="13" t="s">
        <v>100</v>
      </c>
      <c r="B34" s="11"/>
      <c r="C34" s="18">
        <v>25.65</v>
      </c>
      <c r="D34" s="18">
        <v>37</v>
      </c>
      <c r="E34" s="18">
        <v>-11.350000000000001</v>
      </c>
      <c r="F34" s="11">
        <v>69.324324324324323</v>
      </c>
      <c r="H34" s="13" t="s">
        <v>100</v>
      </c>
      <c r="I34" s="11"/>
      <c r="J34" s="14">
        <v>14.45</v>
      </c>
      <c r="K34" s="18">
        <v>36.666666666666664</v>
      </c>
      <c r="L34" s="18">
        <v>-22.216666666666665</v>
      </c>
      <c r="M34" s="11">
        <v>39.409090909090914</v>
      </c>
      <c r="N34" s="15"/>
      <c r="Q34" s="13" t="s">
        <v>100</v>
      </c>
      <c r="R34" s="11"/>
      <c r="S34" s="18">
        <v>11.2</v>
      </c>
      <c r="T34" s="18">
        <v>36.666666666666664</v>
      </c>
      <c r="U34" s="18">
        <v>-25.466666666666665</v>
      </c>
      <c r="V34" s="11">
        <v>30.545454545454547</v>
      </c>
      <c r="X34" s="13" t="s">
        <v>100</v>
      </c>
      <c r="Y34" s="11"/>
      <c r="Z34" s="18" t="e">
        <f>Z35/Y35+Z36/Y36</f>
        <v>#REF!</v>
      </c>
      <c r="AA34" s="18">
        <f>AA35/Y35+AA36/Y36</f>
        <v>36.666666666666664</v>
      </c>
      <c r="AB34" s="18" t="e">
        <f>Z34-AA34</f>
        <v>#REF!</v>
      </c>
      <c r="AC34" s="11" t="e">
        <f>Z34*100/AA34</f>
        <v>#REF!</v>
      </c>
    </row>
    <row r="35" spans="1:29">
      <c r="A35" s="7" t="s">
        <v>61</v>
      </c>
      <c r="B35" s="6">
        <v>1</v>
      </c>
      <c r="C35" s="3">
        <v>25.65</v>
      </c>
      <c r="D35" s="3">
        <v>30</v>
      </c>
      <c r="E35" s="3">
        <v>-4.3500000000000014</v>
      </c>
      <c r="F35" s="6">
        <v>85.5</v>
      </c>
      <c r="H35" s="7" t="s">
        <v>61</v>
      </c>
      <c r="I35" s="6">
        <v>1</v>
      </c>
      <c r="J35" s="16">
        <v>14.45</v>
      </c>
      <c r="K35" s="3">
        <v>30</v>
      </c>
      <c r="L35" s="3">
        <v>-15.55</v>
      </c>
      <c r="M35" s="6">
        <v>48.166666666666664</v>
      </c>
      <c r="N35" s="17"/>
      <c r="Q35" s="7" t="s">
        <v>61</v>
      </c>
      <c r="R35" s="6">
        <v>1</v>
      </c>
      <c r="S35" s="16">
        <v>11.2</v>
      </c>
      <c r="T35" s="3">
        <v>30</v>
      </c>
      <c r="U35" s="3">
        <v>-18.8</v>
      </c>
      <c r="V35" s="6">
        <v>37.333333333333336</v>
      </c>
      <c r="X35" s="7" t="s">
        <v>61</v>
      </c>
      <c r="Y35" s="6">
        <v>1</v>
      </c>
      <c r="Z35" s="16" t="e">
        <f>#REF!</f>
        <v>#REF!</v>
      </c>
      <c r="AA35" s="3">
        <f>K35</f>
        <v>30</v>
      </c>
      <c r="AB35" s="3" t="e">
        <f>Z35-AA35</f>
        <v>#REF!</v>
      </c>
      <c r="AC35" s="6" t="e">
        <f>Z35*100/AA35</f>
        <v>#REF!</v>
      </c>
    </row>
    <row r="36" spans="1:29">
      <c r="A36" s="7" t="s">
        <v>101</v>
      </c>
      <c r="B36" s="6">
        <v>1.5</v>
      </c>
      <c r="C36" s="3">
        <v>0</v>
      </c>
      <c r="D36" s="3">
        <v>10</v>
      </c>
      <c r="E36" s="3">
        <v>-10</v>
      </c>
      <c r="F36" s="6">
        <v>0</v>
      </c>
      <c r="H36" s="7" t="s">
        <v>101</v>
      </c>
      <c r="I36" s="6">
        <v>1.5</v>
      </c>
      <c r="J36" s="16">
        <v>0</v>
      </c>
      <c r="K36" s="3">
        <v>10</v>
      </c>
      <c r="L36" s="3">
        <v>-10</v>
      </c>
      <c r="M36" s="6">
        <v>0</v>
      </c>
      <c r="N36" s="17"/>
      <c r="Q36" s="7" t="s">
        <v>101</v>
      </c>
      <c r="R36" s="6">
        <v>1.5</v>
      </c>
      <c r="S36" s="16">
        <v>0</v>
      </c>
      <c r="T36" s="3">
        <v>10</v>
      </c>
      <c r="U36" s="3">
        <v>-10</v>
      </c>
      <c r="V36" s="6">
        <v>0</v>
      </c>
      <c r="X36" s="7" t="s">
        <v>101</v>
      </c>
      <c r="Y36" s="6">
        <v>1.5</v>
      </c>
      <c r="Z36" s="16" t="e">
        <f>#REF!</f>
        <v>#REF!</v>
      </c>
      <c r="AA36" s="3">
        <f>K36</f>
        <v>10</v>
      </c>
      <c r="AB36" s="3" t="e">
        <f>Z36-AA36</f>
        <v>#REF!</v>
      </c>
      <c r="AC36" s="6" t="e">
        <f>Z36*100/AA36</f>
        <v>#REF!</v>
      </c>
    </row>
    <row r="37" spans="1:29">
      <c r="A37" s="13" t="s">
        <v>102</v>
      </c>
      <c r="B37" s="13"/>
      <c r="C37" s="3">
        <v>0</v>
      </c>
      <c r="D37" s="13"/>
      <c r="E37" s="13"/>
      <c r="F37" s="13"/>
      <c r="H37" s="13" t="s">
        <v>102</v>
      </c>
      <c r="I37" s="13"/>
      <c r="J37" s="19"/>
      <c r="K37" s="13"/>
      <c r="L37" s="13"/>
      <c r="M37" s="13"/>
      <c r="N37" s="20"/>
      <c r="Q37" s="13" t="s">
        <v>102</v>
      </c>
      <c r="R37" s="13"/>
      <c r="S37" s="13"/>
      <c r="T37" s="13"/>
      <c r="U37" s="13"/>
      <c r="V37" s="13"/>
      <c r="X37" s="13" t="s">
        <v>102</v>
      </c>
      <c r="Y37" s="13"/>
      <c r="Z37" s="19"/>
      <c r="AA37" s="13"/>
      <c r="AB37" s="13"/>
      <c r="AC37" s="13"/>
    </row>
    <row r="38" spans="1:29">
      <c r="A38" s="7" t="s">
        <v>62</v>
      </c>
      <c r="B38" s="6"/>
      <c r="C38" s="3">
        <v>0.6</v>
      </c>
      <c r="D38" s="16">
        <v>1</v>
      </c>
      <c r="E38" s="3">
        <v>-0.4</v>
      </c>
      <c r="F38" s="6">
        <v>60</v>
      </c>
      <c r="H38" s="7" t="s">
        <v>62</v>
      </c>
      <c r="I38" s="6"/>
      <c r="J38" s="16">
        <v>0.6</v>
      </c>
      <c r="K38" s="16">
        <v>1</v>
      </c>
      <c r="L38" s="3">
        <v>-0.4</v>
      </c>
      <c r="M38" s="6">
        <v>60</v>
      </c>
      <c r="N38" s="17"/>
      <c r="Q38" s="7" t="s">
        <v>62</v>
      </c>
      <c r="R38" s="6"/>
      <c r="S38" s="16">
        <v>0</v>
      </c>
      <c r="T38" s="16">
        <v>1</v>
      </c>
      <c r="U38" s="3">
        <v>-1</v>
      </c>
      <c r="V38" s="6">
        <v>0</v>
      </c>
      <c r="X38" s="7" t="s">
        <v>62</v>
      </c>
      <c r="Y38" s="6"/>
      <c r="Z38" s="16" t="e">
        <f>#REF!</f>
        <v>#REF!</v>
      </c>
      <c r="AA38" s="16">
        <f t="shared" ref="AA38:AA43" si="4">K38</f>
        <v>1</v>
      </c>
      <c r="AB38" s="3" t="e">
        <f t="shared" ref="AB38:AB43" si="5">Z38-AA38</f>
        <v>#REF!</v>
      </c>
      <c r="AC38" s="6" t="e">
        <f t="shared" ref="AC38:AC43" si="6">Z38*100/AA38</f>
        <v>#REF!</v>
      </c>
    </row>
    <row r="39" spans="1:29">
      <c r="A39" s="7" t="s">
        <v>103</v>
      </c>
      <c r="B39" s="6"/>
      <c r="C39" s="3">
        <v>2</v>
      </c>
      <c r="D39" s="16">
        <v>3</v>
      </c>
      <c r="E39" s="3">
        <v>-1</v>
      </c>
      <c r="F39" s="6">
        <v>66.666666666666671</v>
      </c>
      <c r="H39" s="7" t="s">
        <v>103</v>
      </c>
      <c r="I39" s="6"/>
      <c r="J39" s="16">
        <v>2</v>
      </c>
      <c r="K39" s="16">
        <v>3</v>
      </c>
      <c r="L39" s="3">
        <v>-1</v>
      </c>
      <c r="M39" s="6">
        <v>66.666666666666671</v>
      </c>
      <c r="N39" s="17"/>
      <c r="Q39" s="7" t="s">
        <v>103</v>
      </c>
      <c r="R39" s="6"/>
      <c r="S39" s="16">
        <v>0</v>
      </c>
      <c r="T39" s="16">
        <v>3</v>
      </c>
      <c r="U39" s="3">
        <v>-3</v>
      </c>
      <c r="V39" s="6">
        <v>0</v>
      </c>
      <c r="X39" s="7" t="s">
        <v>103</v>
      </c>
      <c r="Y39" s="6"/>
      <c r="Z39" s="16" t="e">
        <f>#REF!</f>
        <v>#REF!</v>
      </c>
      <c r="AA39" s="16">
        <f t="shared" si="4"/>
        <v>3</v>
      </c>
      <c r="AB39" s="3" t="e">
        <f t="shared" si="5"/>
        <v>#REF!</v>
      </c>
      <c r="AC39" s="6" t="e">
        <f t="shared" si="6"/>
        <v>#REF!</v>
      </c>
    </row>
    <row r="40" spans="1:29">
      <c r="A40" s="7" t="s">
        <v>68</v>
      </c>
      <c r="B40" s="6"/>
      <c r="C40" s="3">
        <v>0.08</v>
      </c>
      <c r="D40" s="16">
        <v>0.2</v>
      </c>
      <c r="E40" s="3">
        <v>-0.12000000000000001</v>
      </c>
      <c r="F40" s="6">
        <v>40</v>
      </c>
      <c r="H40" s="7" t="s">
        <v>68</v>
      </c>
      <c r="I40" s="6"/>
      <c r="J40" s="16">
        <v>0.08</v>
      </c>
      <c r="K40" s="16">
        <v>0.2</v>
      </c>
      <c r="L40" s="3">
        <v>-0.12000000000000001</v>
      </c>
      <c r="M40" s="6">
        <v>40</v>
      </c>
      <c r="N40" s="17"/>
      <c r="Q40" s="7" t="s">
        <v>68</v>
      </c>
      <c r="R40" s="6"/>
      <c r="S40" s="16">
        <v>0</v>
      </c>
      <c r="T40" s="16">
        <v>0.2</v>
      </c>
      <c r="U40" s="3">
        <v>-0.2</v>
      </c>
      <c r="V40" s="6">
        <v>0</v>
      </c>
      <c r="X40" s="7" t="s">
        <v>68</v>
      </c>
      <c r="Y40" s="6"/>
      <c r="Z40" s="16" t="e">
        <f>#REF!</f>
        <v>#REF!</v>
      </c>
      <c r="AA40" s="16">
        <f t="shared" si="4"/>
        <v>0.2</v>
      </c>
      <c r="AB40" s="3" t="e">
        <f t="shared" si="5"/>
        <v>#REF!</v>
      </c>
      <c r="AC40" s="6" t="e">
        <f t="shared" si="6"/>
        <v>#REF!</v>
      </c>
    </row>
    <row r="41" spans="1:29" ht="33" customHeight="1">
      <c r="A41" s="7" t="s">
        <v>104</v>
      </c>
      <c r="B41" s="6"/>
      <c r="C41" s="3">
        <v>2.5149999999999997</v>
      </c>
      <c r="D41" s="16">
        <v>3</v>
      </c>
      <c r="E41" s="3">
        <v>-0.48500000000000032</v>
      </c>
      <c r="F41" s="6">
        <v>83.833333333333329</v>
      </c>
      <c r="H41" s="7" t="s">
        <v>104</v>
      </c>
      <c r="I41" s="6"/>
      <c r="J41" s="16">
        <v>0.65999999999999992</v>
      </c>
      <c r="K41" s="16">
        <v>3</v>
      </c>
      <c r="L41" s="3">
        <v>-2.34</v>
      </c>
      <c r="M41" s="6">
        <v>21.999999999999996</v>
      </c>
      <c r="N41" s="17"/>
      <c r="Q41" s="7" t="s">
        <v>104</v>
      </c>
      <c r="R41" s="6"/>
      <c r="S41" s="16">
        <v>1.855</v>
      </c>
      <c r="T41" s="16">
        <v>3</v>
      </c>
      <c r="U41" s="3">
        <v>-1.145</v>
      </c>
      <c r="V41" s="6">
        <v>61.833333333333336</v>
      </c>
      <c r="X41" s="7" t="s">
        <v>104</v>
      </c>
      <c r="Y41" s="6"/>
      <c r="Z41" s="16" t="e">
        <f>#REF!</f>
        <v>#REF!</v>
      </c>
      <c r="AA41" s="16">
        <f t="shared" si="4"/>
        <v>3</v>
      </c>
      <c r="AB41" s="3" t="e">
        <f t="shared" si="5"/>
        <v>#REF!</v>
      </c>
      <c r="AC41" s="6" t="e">
        <f t="shared" si="6"/>
        <v>#REF!</v>
      </c>
    </row>
    <row r="42" spans="1:29">
      <c r="A42" s="7" t="s">
        <v>63</v>
      </c>
      <c r="B42" s="6"/>
      <c r="C42" s="3">
        <v>0</v>
      </c>
      <c r="D42" s="16">
        <v>3</v>
      </c>
      <c r="E42" s="3">
        <v>-3</v>
      </c>
      <c r="F42" s="6">
        <v>0</v>
      </c>
      <c r="H42" s="7" t="s">
        <v>63</v>
      </c>
      <c r="I42" s="6"/>
      <c r="J42" s="16">
        <v>0</v>
      </c>
      <c r="K42" s="16">
        <v>3</v>
      </c>
      <c r="L42" s="3">
        <v>-3</v>
      </c>
      <c r="M42" s="6">
        <v>0</v>
      </c>
      <c r="N42" s="17"/>
      <c r="Q42" s="7" t="s">
        <v>63</v>
      </c>
      <c r="R42" s="6"/>
      <c r="S42" s="16">
        <v>0</v>
      </c>
      <c r="T42" s="16">
        <v>3</v>
      </c>
      <c r="U42" s="3">
        <v>-3</v>
      </c>
      <c r="V42" s="6">
        <v>0</v>
      </c>
      <c r="X42" s="7" t="s">
        <v>63</v>
      </c>
      <c r="Y42" s="6"/>
      <c r="Z42" s="16">
        <v>0</v>
      </c>
      <c r="AA42" s="16">
        <f t="shared" si="4"/>
        <v>3</v>
      </c>
      <c r="AB42" s="3">
        <f t="shared" si="5"/>
        <v>-3</v>
      </c>
      <c r="AC42" s="6">
        <f t="shared" si="6"/>
        <v>0</v>
      </c>
    </row>
    <row r="43" spans="1:29" ht="33" customHeight="1">
      <c r="A43" s="7" t="s">
        <v>105</v>
      </c>
      <c r="B43" s="6"/>
      <c r="C43" s="3">
        <v>7.0000000000000007E-2</v>
      </c>
      <c r="D43" s="16">
        <v>2</v>
      </c>
      <c r="E43" s="3">
        <v>-1.93</v>
      </c>
      <c r="F43" s="6">
        <v>3.5000000000000004</v>
      </c>
      <c r="H43" s="7" t="s">
        <v>105</v>
      </c>
      <c r="I43" s="6"/>
      <c r="J43" s="16">
        <v>0.02</v>
      </c>
      <c r="K43" s="16">
        <v>2</v>
      </c>
      <c r="L43" s="3">
        <v>-1.98</v>
      </c>
      <c r="M43" s="6">
        <v>1</v>
      </c>
      <c r="N43" s="17"/>
      <c r="Q43" s="7" t="s">
        <v>105</v>
      </c>
      <c r="R43" s="6"/>
      <c r="S43" s="16">
        <v>0.05</v>
      </c>
      <c r="T43" s="16">
        <v>2</v>
      </c>
      <c r="U43" s="3">
        <v>-1.95</v>
      </c>
      <c r="V43" s="6">
        <v>2.5</v>
      </c>
      <c r="X43" s="7" t="s">
        <v>105</v>
      </c>
      <c r="Y43" s="6"/>
      <c r="Z43" s="16">
        <v>0</v>
      </c>
      <c r="AA43" s="16">
        <f t="shared" si="4"/>
        <v>2</v>
      </c>
      <c r="AB43" s="3">
        <f t="shared" si="5"/>
        <v>-2</v>
      </c>
      <c r="AC43" s="6">
        <f t="shared" si="6"/>
        <v>0</v>
      </c>
    </row>
    <row r="44" spans="1:29" ht="33" customHeight="1">
      <c r="A44" s="9"/>
      <c r="B44" s="6"/>
      <c r="C44" s="3"/>
      <c r="D44" s="16"/>
      <c r="E44" s="3"/>
      <c r="F44" s="6"/>
      <c r="H44" s="9"/>
      <c r="I44" s="6"/>
      <c r="J44" s="16"/>
      <c r="K44" s="16"/>
      <c r="L44" s="3"/>
      <c r="M44" s="6"/>
      <c r="N44" s="17"/>
      <c r="Q44" s="9"/>
      <c r="R44" s="6"/>
      <c r="S44" s="16"/>
      <c r="T44" s="16"/>
      <c r="U44" s="3"/>
      <c r="V44" s="6"/>
      <c r="X44" s="7" t="s">
        <v>69</v>
      </c>
      <c r="Y44" s="6"/>
      <c r="Z44" s="16" t="e">
        <f>#REF!</f>
        <v>#REF!</v>
      </c>
      <c r="AA44" s="16"/>
      <c r="AB44" s="3"/>
      <c r="AC44" s="6"/>
    </row>
    <row r="45" spans="1:29">
      <c r="J45" s="10"/>
    </row>
    <row r="46" spans="1:29">
      <c r="K46" s="10"/>
    </row>
    <row r="48" spans="1:29">
      <c r="I48" s="10"/>
    </row>
  </sheetData>
  <mergeCells count="12">
    <mergeCell ref="Y4:Y5"/>
    <mergeCell ref="X3:AC3"/>
    <mergeCell ref="X2:AC2"/>
    <mergeCell ref="B4:B5"/>
    <mergeCell ref="I4:I5"/>
    <mergeCell ref="R4:R5"/>
    <mergeCell ref="A2:F2"/>
    <mergeCell ref="H2:M2"/>
    <mergeCell ref="Q2:V2"/>
    <mergeCell ref="A3:F3"/>
    <mergeCell ref="H3:M3"/>
    <mergeCell ref="Q3:V3"/>
  </mergeCells>
  <printOptions horizontalCentered="1"/>
  <pageMargins left="0.70866141732283472" right="0.70866141732283472" top="0.74803149606299213" bottom="0.74803149606299213" header="0.51181102362204722" footer="0.51181102362204722"/>
  <pageSetup paperSize="9" scale="2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96"/>
  <sheetViews>
    <sheetView view="pageBreakPreview" topLeftCell="A45" zoomScale="60" zoomScaleNormal="100" workbookViewId="0">
      <selection activeCell="A95" sqref="A95:A102"/>
    </sheetView>
  </sheetViews>
  <sheetFormatPr defaultColWidth="9.44140625" defaultRowHeight="15.6"/>
  <cols>
    <col min="1" max="1" width="35.5546875" style="83" customWidth="1"/>
    <col min="2" max="2" width="9.44140625" style="83"/>
    <col min="3" max="3" width="45.109375" style="83" customWidth="1"/>
    <col min="4" max="16384" width="9.44140625" style="85"/>
  </cols>
  <sheetData>
    <row r="1" spans="1:3">
      <c r="C1" s="84"/>
    </row>
    <row r="2" spans="1:3">
      <c r="A2" s="203" t="s">
        <v>353</v>
      </c>
      <c r="B2" s="203"/>
      <c r="C2" s="203"/>
    </row>
    <row r="3" spans="1:3" ht="16.2" thickBot="1">
      <c r="A3" s="86"/>
      <c r="B3" s="86"/>
      <c r="C3" s="86"/>
    </row>
    <row r="4" spans="1:3" ht="46.8">
      <c r="A4" s="87" t="s">
        <v>354</v>
      </c>
      <c r="B4" s="88" t="s">
        <v>355</v>
      </c>
      <c r="C4" s="88" t="s">
        <v>356</v>
      </c>
    </row>
    <row r="5" spans="1:3">
      <c r="A5" s="202" t="s">
        <v>498</v>
      </c>
      <c r="B5" s="202">
        <v>10</v>
      </c>
      <c r="C5" s="89" t="s">
        <v>28</v>
      </c>
    </row>
    <row r="6" spans="1:3">
      <c r="A6" s="202"/>
      <c r="B6" s="202"/>
      <c r="C6" s="89" t="s">
        <v>106</v>
      </c>
    </row>
    <row r="7" spans="1:3">
      <c r="A7" s="202"/>
      <c r="B7" s="202"/>
      <c r="C7" s="89" t="s">
        <v>164</v>
      </c>
    </row>
    <row r="8" spans="1:3">
      <c r="A8" s="202"/>
      <c r="B8" s="202"/>
      <c r="C8" s="89" t="s">
        <v>499</v>
      </c>
    </row>
    <row r="9" spans="1:3">
      <c r="A9" s="202" t="s">
        <v>357</v>
      </c>
      <c r="B9" s="202">
        <v>150</v>
      </c>
      <c r="C9" s="89" t="s">
        <v>358</v>
      </c>
    </row>
    <row r="10" spans="1:3">
      <c r="A10" s="202"/>
      <c r="B10" s="202"/>
      <c r="C10" s="89" t="s">
        <v>359</v>
      </c>
    </row>
    <row r="11" spans="1:3">
      <c r="A11" s="202"/>
      <c r="B11" s="202"/>
      <c r="C11" s="89" t="s">
        <v>360</v>
      </c>
    </row>
    <row r="12" spans="1:3">
      <c r="A12" s="202"/>
      <c r="B12" s="202"/>
      <c r="C12" s="89" t="s">
        <v>361</v>
      </c>
    </row>
    <row r="13" spans="1:3">
      <c r="A13" s="202"/>
      <c r="B13" s="202"/>
      <c r="C13" s="89" t="s">
        <v>362</v>
      </c>
    </row>
    <row r="14" spans="1:3">
      <c r="A14" s="202"/>
      <c r="B14" s="202"/>
      <c r="C14" s="89" t="s">
        <v>363</v>
      </c>
    </row>
    <row r="15" spans="1:3">
      <c r="A15" s="202"/>
      <c r="B15" s="202"/>
      <c r="C15" s="89" t="s">
        <v>359</v>
      </c>
    </row>
    <row r="16" spans="1:3">
      <c r="A16" s="202"/>
      <c r="B16" s="202"/>
      <c r="C16" s="89" t="s">
        <v>364</v>
      </c>
    </row>
    <row r="17" spans="1:3">
      <c r="A17" s="202"/>
      <c r="B17" s="202"/>
      <c r="C17" s="89" t="s">
        <v>365</v>
      </c>
    </row>
    <row r="18" spans="1:3">
      <c r="A18" s="202"/>
      <c r="B18" s="202"/>
      <c r="C18" s="89" t="s">
        <v>366</v>
      </c>
    </row>
    <row r="19" spans="1:3">
      <c r="A19" s="202"/>
      <c r="B19" s="202"/>
      <c r="C19" s="89" t="s">
        <v>500</v>
      </c>
    </row>
    <row r="20" spans="1:3">
      <c r="A20" s="202"/>
      <c r="B20" s="202"/>
      <c r="C20" s="89" t="s">
        <v>501</v>
      </c>
    </row>
    <row r="21" spans="1:3">
      <c r="A21" s="202"/>
      <c r="B21" s="202"/>
      <c r="C21" s="89" t="s">
        <v>367</v>
      </c>
    </row>
    <row r="22" spans="1:3">
      <c r="A22" s="202" t="s">
        <v>368</v>
      </c>
      <c r="B22" s="202">
        <v>150</v>
      </c>
      <c r="C22" s="89" t="s">
        <v>369</v>
      </c>
    </row>
    <row r="23" spans="1:3" ht="31.2">
      <c r="A23" s="202"/>
      <c r="B23" s="202"/>
      <c r="C23" s="89" t="s">
        <v>370</v>
      </c>
    </row>
    <row r="24" spans="1:3">
      <c r="A24" s="202"/>
      <c r="B24" s="202"/>
      <c r="C24" s="89" t="s">
        <v>371</v>
      </c>
    </row>
    <row r="25" spans="1:3">
      <c r="A25" s="202"/>
      <c r="B25" s="202"/>
      <c r="C25" s="89" t="s">
        <v>372</v>
      </c>
    </row>
    <row r="26" spans="1:3">
      <c r="A26" s="202"/>
      <c r="B26" s="202"/>
      <c r="C26" s="89" t="s">
        <v>373</v>
      </c>
    </row>
    <row r="27" spans="1:3">
      <c r="A27" s="202"/>
      <c r="B27" s="202"/>
      <c r="C27" s="89" t="s">
        <v>374</v>
      </c>
    </row>
    <row r="28" spans="1:3">
      <c r="A28" s="202"/>
      <c r="B28" s="202"/>
      <c r="C28" s="89" t="s">
        <v>375</v>
      </c>
    </row>
    <row r="29" spans="1:3">
      <c r="A29" s="202" t="s">
        <v>376</v>
      </c>
      <c r="B29" s="202">
        <v>150</v>
      </c>
      <c r="C29" s="89" t="s">
        <v>377</v>
      </c>
    </row>
    <row r="30" spans="1:3">
      <c r="A30" s="202"/>
      <c r="B30" s="202"/>
      <c r="C30" s="89" t="s">
        <v>132</v>
      </c>
    </row>
    <row r="31" spans="1:3">
      <c r="A31" s="202"/>
      <c r="B31" s="202"/>
      <c r="C31" s="89" t="s">
        <v>378</v>
      </c>
    </row>
    <row r="32" spans="1:3">
      <c r="A32" s="202"/>
      <c r="B32" s="202"/>
      <c r="C32" s="89" t="s">
        <v>502</v>
      </c>
    </row>
    <row r="33" spans="1:3">
      <c r="A33" s="202"/>
      <c r="B33" s="202"/>
      <c r="C33" s="89" t="s">
        <v>503</v>
      </c>
    </row>
    <row r="34" spans="1:3">
      <c r="A34" s="202"/>
      <c r="B34" s="202"/>
      <c r="C34" s="89" t="s">
        <v>379</v>
      </c>
    </row>
    <row r="35" spans="1:3">
      <c r="A35" s="202"/>
      <c r="B35" s="202"/>
      <c r="C35" s="89" t="s">
        <v>380</v>
      </c>
    </row>
    <row r="36" spans="1:3">
      <c r="A36" s="202"/>
      <c r="B36" s="202"/>
      <c r="C36" s="89" t="s">
        <v>381</v>
      </c>
    </row>
    <row r="37" spans="1:3">
      <c r="A37" s="202" t="s">
        <v>382</v>
      </c>
      <c r="B37" s="202">
        <v>60</v>
      </c>
      <c r="C37" s="89" t="s">
        <v>238</v>
      </c>
    </row>
    <row r="38" spans="1:3">
      <c r="A38" s="202"/>
      <c r="B38" s="202"/>
      <c r="C38" s="89" t="s">
        <v>383</v>
      </c>
    </row>
    <row r="39" spans="1:3">
      <c r="A39" s="202"/>
      <c r="B39" s="202"/>
      <c r="C39" s="89" t="s">
        <v>270</v>
      </c>
    </row>
    <row r="40" spans="1:3">
      <c r="A40" s="202"/>
      <c r="B40" s="202"/>
      <c r="C40" s="89" t="s">
        <v>384</v>
      </c>
    </row>
    <row r="41" spans="1:3">
      <c r="A41" s="202"/>
      <c r="B41" s="202"/>
      <c r="C41" s="89" t="s">
        <v>223</v>
      </c>
    </row>
    <row r="42" spans="1:3">
      <c r="A42" s="202"/>
      <c r="B42" s="202"/>
      <c r="C42" s="89" t="s">
        <v>385</v>
      </c>
    </row>
    <row r="43" spans="1:3">
      <c r="A43" s="202"/>
      <c r="B43" s="202"/>
      <c r="C43" s="89" t="s">
        <v>386</v>
      </c>
    </row>
    <row r="44" spans="1:3">
      <c r="A44" s="202"/>
      <c r="B44" s="202"/>
      <c r="C44" s="89" t="s">
        <v>263</v>
      </c>
    </row>
    <row r="45" spans="1:3">
      <c r="A45" s="202"/>
      <c r="B45" s="202"/>
      <c r="C45" s="89" t="s">
        <v>387</v>
      </c>
    </row>
    <row r="46" spans="1:3">
      <c r="A46" s="202"/>
      <c r="B46" s="202"/>
      <c r="C46" s="89" t="s">
        <v>231</v>
      </c>
    </row>
    <row r="47" spans="1:3">
      <c r="A47" s="202"/>
      <c r="B47" s="202"/>
      <c r="C47" s="89" t="s">
        <v>388</v>
      </c>
    </row>
    <row r="48" spans="1:3" ht="31.2">
      <c r="A48" s="202"/>
      <c r="B48" s="202"/>
      <c r="C48" s="89" t="s">
        <v>505</v>
      </c>
    </row>
    <row r="49" spans="1:3" ht="31.2">
      <c r="A49" s="202"/>
      <c r="B49" s="202"/>
      <c r="C49" s="89" t="s">
        <v>214</v>
      </c>
    </row>
    <row r="50" spans="1:3" ht="31.2">
      <c r="A50" s="202"/>
      <c r="B50" s="202"/>
      <c r="C50" s="89" t="s">
        <v>389</v>
      </c>
    </row>
    <row r="51" spans="1:3">
      <c r="A51" s="202"/>
      <c r="B51" s="202"/>
      <c r="C51" s="89" t="s">
        <v>390</v>
      </c>
    </row>
    <row r="52" spans="1:3">
      <c r="A52" s="202"/>
      <c r="B52" s="202"/>
      <c r="C52" s="89" t="s">
        <v>391</v>
      </c>
    </row>
    <row r="53" spans="1:3">
      <c r="A53" s="202"/>
      <c r="B53" s="202"/>
      <c r="C53" s="89" t="s">
        <v>392</v>
      </c>
    </row>
    <row r="54" spans="1:3">
      <c r="A54" s="202"/>
      <c r="B54" s="202"/>
      <c r="C54" s="89" t="s">
        <v>393</v>
      </c>
    </row>
    <row r="55" spans="1:3" ht="31.2">
      <c r="A55" s="202"/>
      <c r="B55" s="202"/>
      <c r="C55" s="89" t="s">
        <v>394</v>
      </c>
    </row>
    <row r="56" spans="1:3">
      <c r="A56" s="202"/>
      <c r="B56" s="202"/>
      <c r="C56" s="89" t="s">
        <v>247</v>
      </c>
    </row>
    <row r="57" spans="1:3">
      <c r="A57" s="202"/>
      <c r="B57" s="202"/>
      <c r="C57" s="89" t="s">
        <v>504</v>
      </c>
    </row>
    <row r="58" spans="1:3">
      <c r="A58" s="202"/>
      <c r="B58" s="202"/>
      <c r="C58" s="89" t="s">
        <v>265</v>
      </c>
    </row>
    <row r="59" spans="1:3">
      <c r="A59" s="202"/>
      <c r="B59" s="202"/>
      <c r="C59" s="89" t="s">
        <v>274</v>
      </c>
    </row>
    <row r="60" spans="1:3">
      <c r="A60" s="202"/>
      <c r="B60" s="202"/>
      <c r="C60" s="89" t="s">
        <v>243</v>
      </c>
    </row>
    <row r="61" spans="1:3">
      <c r="A61" s="202"/>
      <c r="B61" s="202"/>
      <c r="C61" s="89" t="s">
        <v>506</v>
      </c>
    </row>
    <row r="62" spans="1:3" ht="31.2">
      <c r="A62" s="202"/>
      <c r="B62" s="202"/>
      <c r="C62" s="89" t="s">
        <v>507</v>
      </c>
    </row>
    <row r="63" spans="1:3">
      <c r="A63" s="202"/>
      <c r="B63" s="202"/>
      <c r="C63" s="89" t="s">
        <v>395</v>
      </c>
    </row>
    <row r="64" spans="1:3">
      <c r="A64" s="202"/>
      <c r="B64" s="202"/>
      <c r="C64" s="89" t="s">
        <v>396</v>
      </c>
    </row>
    <row r="65" spans="1:3">
      <c r="A65" s="202"/>
      <c r="B65" s="202"/>
      <c r="C65" s="89" t="s">
        <v>397</v>
      </c>
    </row>
    <row r="66" spans="1:3">
      <c r="A66" s="202"/>
      <c r="B66" s="202"/>
      <c r="C66" s="89" t="s">
        <v>398</v>
      </c>
    </row>
    <row r="67" spans="1:3">
      <c r="A67" s="202"/>
      <c r="B67" s="202"/>
      <c r="C67" s="89" t="s">
        <v>399</v>
      </c>
    </row>
    <row r="68" spans="1:3">
      <c r="A68" s="202" t="s">
        <v>400</v>
      </c>
      <c r="B68" s="202">
        <v>200</v>
      </c>
      <c r="C68" s="89" t="s">
        <v>508</v>
      </c>
    </row>
    <row r="69" spans="1:3">
      <c r="A69" s="202"/>
      <c r="B69" s="202"/>
      <c r="C69" s="89" t="s">
        <v>522</v>
      </c>
    </row>
    <row r="70" spans="1:3">
      <c r="A70" s="202"/>
      <c r="B70" s="202"/>
      <c r="C70" s="89" t="s">
        <v>523</v>
      </c>
    </row>
    <row r="71" spans="1:3">
      <c r="A71" s="202"/>
      <c r="B71" s="202"/>
      <c r="C71" s="89" t="s">
        <v>509</v>
      </c>
    </row>
    <row r="72" spans="1:3">
      <c r="A72" s="202"/>
      <c r="B72" s="202"/>
      <c r="C72" s="89" t="s">
        <v>510</v>
      </c>
    </row>
    <row r="73" spans="1:3">
      <c r="A73" s="202"/>
      <c r="B73" s="202"/>
      <c r="C73" s="89" t="s">
        <v>511</v>
      </c>
    </row>
    <row r="74" spans="1:3">
      <c r="A74" s="202"/>
      <c r="B74" s="202"/>
      <c r="C74" s="89" t="s">
        <v>512</v>
      </c>
    </row>
    <row r="75" spans="1:3">
      <c r="A75" s="202"/>
      <c r="B75" s="202"/>
      <c r="C75" s="89" t="s">
        <v>513</v>
      </c>
    </row>
    <row r="76" spans="1:3" ht="31.2">
      <c r="A76" s="202"/>
      <c r="B76" s="202"/>
      <c r="C76" s="89" t="s">
        <v>401</v>
      </c>
    </row>
    <row r="77" spans="1:3">
      <c r="A77" s="202"/>
      <c r="B77" s="202"/>
      <c r="C77" s="89" t="s">
        <v>514</v>
      </c>
    </row>
    <row r="78" spans="1:3">
      <c r="A78" s="202"/>
      <c r="B78" s="202"/>
      <c r="C78" s="89" t="s">
        <v>515</v>
      </c>
    </row>
    <row r="79" spans="1:3">
      <c r="A79" s="202" t="s">
        <v>402</v>
      </c>
      <c r="B79" s="202">
        <v>200</v>
      </c>
      <c r="C79" s="89" t="s">
        <v>516</v>
      </c>
    </row>
    <row r="80" spans="1:3">
      <c r="A80" s="202"/>
      <c r="B80" s="202"/>
      <c r="C80" s="89" t="s">
        <v>517</v>
      </c>
    </row>
    <row r="81" spans="1:3">
      <c r="A81" s="202"/>
      <c r="B81" s="202"/>
      <c r="C81" s="89" t="s">
        <v>524</v>
      </c>
    </row>
    <row r="82" spans="1:3">
      <c r="A82" s="202"/>
      <c r="B82" s="202"/>
      <c r="C82" s="89" t="s">
        <v>518</v>
      </c>
    </row>
    <row r="83" spans="1:3">
      <c r="A83" s="202"/>
      <c r="B83" s="202"/>
      <c r="C83" s="89" t="s">
        <v>519</v>
      </c>
    </row>
    <row r="84" spans="1:3">
      <c r="A84" s="202"/>
      <c r="B84" s="202"/>
      <c r="C84" s="89" t="s">
        <v>520</v>
      </c>
    </row>
    <row r="85" spans="1:3">
      <c r="A85" s="202"/>
      <c r="B85" s="202"/>
      <c r="C85" s="89" t="s">
        <v>521</v>
      </c>
    </row>
    <row r="86" spans="1:3">
      <c r="A86" s="202" t="s">
        <v>403</v>
      </c>
      <c r="B86" s="202">
        <v>90</v>
      </c>
      <c r="C86" s="89" t="s">
        <v>404</v>
      </c>
    </row>
    <row r="87" spans="1:3">
      <c r="A87" s="202"/>
      <c r="B87" s="202"/>
      <c r="C87" s="89" t="s">
        <v>405</v>
      </c>
    </row>
    <row r="88" spans="1:3">
      <c r="A88" s="202"/>
      <c r="B88" s="202"/>
      <c r="C88" s="89" t="s">
        <v>406</v>
      </c>
    </row>
    <row r="89" spans="1:3">
      <c r="A89" s="202"/>
      <c r="B89" s="202"/>
      <c r="C89" s="89" t="s">
        <v>277</v>
      </c>
    </row>
    <row r="90" spans="1:3">
      <c r="A90" s="202"/>
      <c r="B90" s="202"/>
      <c r="C90" s="89" t="s">
        <v>525</v>
      </c>
    </row>
    <row r="91" spans="1:3">
      <c r="A91" s="202"/>
      <c r="B91" s="202"/>
      <c r="C91" s="89" t="s">
        <v>407</v>
      </c>
    </row>
    <row r="92" spans="1:3">
      <c r="A92" s="202"/>
      <c r="B92" s="202"/>
      <c r="C92" s="89" t="s">
        <v>408</v>
      </c>
    </row>
    <row r="93" spans="1:3">
      <c r="A93" s="202"/>
      <c r="B93" s="202"/>
      <c r="C93" s="89" t="s">
        <v>409</v>
      </c>
    </row>
    <row r="94" spans="1:3">
      <c r="A94" s="202"/>
      <c r="B94" s="202"/>
      <c r="C94" s="89" t="s">
        <v>410</v>
      </c>
    </row>
    <row r="95" spans="1:3" ht="31.2">
      <c r="A95" s="202" t="s">
        <v>411</v>
      </c>
      <c r="B95" s="202">
        <v>90</v>
      </c>
      <c r="C95" s="89" t="s">
        <v>412</v>
      </c>
    </row>
    <row r="96" spans="1:3">
      <c r="A96" s="202"/>
      <c r="B96" s="202"/>
      <c r="C96" s="89" t="s">
        <v>413</v>
      </c>
    </row>
    <row r="97" spans="1:3">
      <c r="A97" s="202"/>
      <c r="B97" s="202"/>
      <c r="C97" s="89" t="s">
        <v>414</v>
      </c>
    </row>
    <row r="98" spans="1:3">
      <c r="A98" s="202"/>
      <c r="B98" s="202"/>
      <c r="C98" s="89" t="s">
        <v>415</v>
      </c>
    </row>
    <row r="99" spans="1:3">
      <c r="A99" s="202"/>
      <c r="B99" s="202"/>
      <c r="C99" s="89" t="s">
        <v>526</v>
      </c>
    </row>
    <row r="100" spans="1:3">
      <c r="A100" s="202"/>
      <c r="B100" s="202"/>
      <c r="C100" s="89" t="s">
        <v>130</v>
      </c>
    </row>
    <row r="101" spans="1:3">
      <c r="A101" s="202"/>
      <c r="B101" s="202"/>
      <c r="C101" s="89" t="s">
        <v>416</v>
      </c>
    </row>
    <row r="102" spans="1:3" ht="31.2">
      <c r="A102" s="202"/>
      <c r="B102" s="202"/>
      <c r="C102" s="89" t="s">
        <v>417</v>
      </c>
    </row>
    <row r="103" spans="1:3">
      <c r="A103" s="202" t="s">
        <v>418</v>
      </c>
      <c r="B103" s="202">
        <v>240</v>
      </c>
      <c r="C103" s="89" t="s">
        <v>527</v>
      </c>
    </row>
    <row r="104" spans="1:3">
      <c r="A104" s="202"/>
      <c r="B104" s="202"/>
      <c r="C104" s="89" t="s">
        <v>419</v>
      </c>
    </row>
    <row r="105" spans="1:3">
      <c r="A105" s="202"/>
      <c r="B105" s="202"/>
      <c r="C105" s="89" t="s">
        <v>528</v>
      </c>
    </row>
    <row r="106" spans="1:3">
      <c r="A106" s="202" t="s">
        <v>420</v>
      </c>
      <c r="B106" s="202">
        <v>90</v>
      </c>
      <c r="C106" s="89" t="s">
        <v>529</v>
      </c>
    </row>
    <row r="107" spans="1:3">
      <c r="A107" s="202"/>
      <c r="B107" s="202"/>
      <c r="C107" s="89" t="s">
        <v>530</v>
      </c>
    </row>
    <row r="108" spans="1:3">
      <c r="A108" s="202"/>
      <c r="B108" s="202"/>
      <c r="C108" s="89" t="s">
        <v>421</v>
      </c>
    </row>
    <row r="109" spans="1:3">
      <c r="A109" s="202"/>
      <c r="B109" s="202"/>
      <c r="C109" s="89" t="s">
        <v>422</v>
      </c>
    </row>
    <row r="110" spans="1:3">
      <c r="A110" s="202"/>
      <c r="B110" s="202"/>
      <c r="C110" s="89" t="s">
        <v>423</v>
      </c>
    </row>
    <row r="111" spans="1:3">
      <c r="A111" s="202"/>
      <c r="B111" s="202"/>
      <c r="C111" s="89" t="s">
        <v>424</v>
      </c>
    </row>
    <row r="112" spans="1:3">
      <c r="A112" s="202" t="s">
        <v>425</v>
      </c>
      <c r="B112" s="202">
        <v>90</v>
      </c>
      <c r="C112" s="89" t="s">
        <v>426</v>
      </c>
    </row>
    <row r="113" spans="1:3">
      <c r="A113" s="202"/>
      <c r="B113" s="202"/>
      <c r="C113" s="89" t="s">
        <v>427</v>
      </c>
    </row>
    <row r="114" spans="1:3">
      <c r="A114" s="202"/>
      <c r="B114" s="202"/>
      <c r="C114" s="89" t="s">
        <v>110</v>
      </c>
    </row>
    <row r="115" spans="1:3">
      <c r="A115" s="202"/>
      <c r="B115" s="202"/>
      <c r="C115" s="89" t="s">
        <v>428</v>
      </c>
    </row>
    <row r="116" spans="1:3">
      <c r="A116" s="202"/>
      <c r="B116" s="202"/>
      <c r="C116" s="89" t="s">
        <v>531</v>
      </c>
    </row>
    <row r="117" spans="1:3" s="90" customFormat="1">
      <c r="A117" s="202" t="s">
        <v>429</v>
      </c>
      <c r="B117" s="202">
        <v>200</v>
      </c>
      <c r="C117" s="89" t="s">
        <v>430</v>
      </c>
    </row>
    <row r="118" spans="1:3" s="90" customFormat="1">
      <c r="A118" s="202"/>
      <c r="B118" s="202"/>
      <c r="C118" s="89" t="s">
        <v>431</v>
      </c>
    </row>
    <row r="119" spans="1:3" s="90" customFormat="1" ht="31.2">
      <c r="A119" s="202"/>
      <c r="B119" s="202"/>
      <c r="C119" s="89" t="s">
        <v>432</v>
      </c>
    </row>
    <row r="120" spans="1:3" s="90" customFormat="1">
      <c r="A120" s="202"/>
      <c r="B120" s="202"/>
      <c r="C120" s="89" t="s">
        <v>433</v>
      </c>
    </row>
    <row r="121" spans="1:3" s="90" customFormat="1">
      <c r="A121" s="202"/>
      <c r="B121" s="202"/>
      <c r="C121" s="89" t="s">
        <v>434</v>
      </c>
    </row>
    <row r="122" spans="1:3" s="90" customFormat="1">
      <c r="A122" s="202"/>
      <c r="B122" s="202"/>
      <c r="C122" s="89" t="s">
        <v>435</v>
      </c>
    </row>
    <row r="123" spans="1:3" ht="16.5" customHeight="1">
      <c r="A123" s="204" t="s">
        <v>533</v>
      </c>
      <c r="B123" s="204">
        <v>90</v>
      </c>
      <c r="C123" s="89" t="s">
        <v>436</v>
      </c>
    </row>
    <row r="124" spans="1:3">
      <c r="A124" s="205"/>
      <c r="B124" s="205"/>
      <c r="C124" s="89" t="s">
        <v>437</v>
      </c>
    </row>
    <row r="125" spans="1:3">
      <c r="A125" s="205"/>
      <c r="B125" s="205"/>
      <c r="C125" s="89" t="s">
        <v>438</v>
      </c>
    </row>
    <row r="126" spans="1:3">
      <c r="A126" s="205"/>
      <c r="B126" s="205"/>
      <c r="C126" s="89" t="s">
        <v>532</v>
      </c>
    </row>
    <row r="127" spans="1:3">
      <c r="A127" s="205"/>
      <c r="B127" s="205"/>
      <c r="C127" s="89" t="s">
        <v>439</v>
      </c>
    </row>
    <row r="128" spans="1:3" ht="16.5" customHeight="1">
      <c r="A128" s="205"/>
      <c r="B128" s="205"/>
      <c r="C128" s="89" t="s">
        <v>440</v>
      </c>
    </row>
    <row r="129" spans="1:3">
      <c r="A129" s="205"/>
      <c r="B129" s="205"/>
      <c r="C129" s="89" t="s">
        <v>441</v>
      </c>
    </row>
    <row r="130" spans="1:3" ht="31.2">
      <c r="A130" s="205"/>
      <c r="B130" s="205"/>
      <c r="C130" s="89" t="s">
        <v>442</v>
      </c>
    </row>
    <row r="131" spans="1:3">
      <c r="A131" s="205"/>
      <c r="B131" s="205"/>
      <c r="C131" s="89" t="s">
        <v>443</v>
      </c>
    </row>
    <row r="132" spans="1:3">
      <c r="A132" s="205"/>
      <c r="B132" s="205"/>
      <c r="C132" s="89" t="s">
        <v>245</v>
      </c>
    </row>
    <row r="133" spans="1:3">
      <c r="A133" s="205"/>
      <c r="B133" s="205"/>
      <c r="C133" s="89" t="s">
        <v>444</v>
      </c>
    </row>
    <row r="134" spans="1:3">
      <c r="A134" s="205"/>
      <c r="B134" s="205"/>
      <c r="C134" s="89" t="s">
        <v>445</v>
      </c>
    </row>
    <row r="135" spans="1:3">
      <c r="A135" s="206"/>
      <c r="B135" s="206"/>
      <c r="C135" s="89" t="s">
        <v>446</v>
      </c>
    </row>
    <row r="136" spans="1:3">
      <c r="A136" s="202" t="s">
        <v>447</v>
      </c>
      <c r="B136" s="202">
        <v>150</v>
      </c>
      <c r="C136" s="89" t="s">
        <v>448</v>
      </c>
    </row>
    <row r="137" spans="1:3">
      <c r="A137" s="202"/>
      <c r="B137" s="202"/>
      <c r="C137" s="89" t="s">
        <v>27</v>
      </c>
    </row>
    <row r="138" spans="1:3">
      <c r="A138" s="202"/>
      <c r="B138" s="202"/>
      <c r="C138" s="89" t="s">
        <v>449</v>
      </c>
    </row>
    <row r="139" spans="1:3">
      <c r="A139" s="202"/>
      <c r="B139" s="202"/>
      <c r="C139" s="89" t="s">
        <v>109</v>
      </c>
    </row>
    <row r="140" spans="1:3">
      <c r="A140" s="202"/>
      <c r="B140" s="202"/>
      <c r="C140" s="89" t="s">
        <v>450</v>
      </c>
    </row>
    <row r="141" spans="1:3">
      <c r="A141" s="202"/>
      <c r="B141" s="202"/>
      <c r="C141" s="89" t="s">
        <v>451</v>
      </c>
    </row>
    <row r="142" spans="1:3">
      <c r="A142" s="202"/>
      <c r="B142" s="202"/>
      <c r="C142" s="89" t="s">
        <v>452</v>
      </c>
    </row>
    <row r="143" spans="1:3">
      <c r="A143" s="202"/>
      <c r="B143" s="202"/>
      <c r="C143" s="89" t="s">
        <v>453</v>
      </c>
    </row>
    <row r="144" spans="1:3">
      <c r="A144" s="202"/>
      <c r="B144" s="202"/>
      <c r="C144" s="89" t="s">
        <v>454</v>
      </c>
    </row>
    <row r="145" spans="1:3">
      <c r="A145" s="202" t="s">
        <v>455</v>
      </c>
      <c r="B145" s="202">
        <v>150</v>
      </c>
      <c r="C145" s="89" t="s">
        <v>456</v>
      </c>
    </row>
    <row r="146" spans="1:3">
      <c r="A146" s="202"/>
      <c r="B146" s="202"/>
      <c r="C146" s="89" t="s">
        <v>457</v>
      </c>
    </row>
    <row r="147" spans="1:3">
      <c r="A147" s="202"/>
      <c r="B147" s="202"/>
      <c r="C147" s="89" t="s">
        <v>458</v>
      </c>
    </row>
    <row r="148" spans="1:3">
      <c r="A148" s="202"/>
      <c r="B148" s="202"/>
      <c r="C148" s="89" t="s">
        <v>459</v>
      </c>
    </row>
    <row r="149" spans="1:3">
      <c r="A149" s="202"/>
      <c r="B149" s="202"/>
      <c r="C149" s="89" t="s">
        <v>189</v>
      </c>
    </row>
    <row r="150" spans="1:3">
      <c r="A150" s="202"/>
      <c r="B150" s="202"/>
      <c r="C150" s="89" t="s">
        <v>460</v>
      </c>
    </row>
    <row r="151" spans="1:3">
      <c r="A151" s="202" t="s">
        <v>461</v>
      </c>
      <c r="B151" s="202">
        <v>150</v>
      </c>
      <c r="C151" s="89" t="s">
        <v>462</v>
      </c>
    </row>
    <row r="152" spans="1:3">
      <c r="A152" s="202"/>
      <c r="B152" s="202"/>
      <c r="C152" s="89" t="s">
        <v>112</v>
      </c>
    </row>
    <row r="153" spans="1:3">
      <c r="A153" s="202"/>
      <c r="B153" s="202"/>
      <c r="C153" s="89" t="s">
        <v>463</v>
      </c>
    </row>
    <row r="154" spans="1:3">
      <c r="A154" s="202"/>
      <c r="B154" s="202"/>
      <c r="C154" s="89" t="s">
        <v>227</v>
      </c>
    </row>
    <row r="155" spans="1:3">
      <c r="A155" s="202"/>
      <c r="B155" s="202"/>
      <c r="C155" s="89" t="s">
        <v>464</v>
      </c>
    </row>
    <row r="156" spans="1:3">
      <c r="A156" s="202"/>
      <c r="B156" s="202"/>
      <c r="C156" s="89" t="s">
        <v>465</v>
      </c>
    </row>
    <row r="157" spans="1:3">
      <c r="A157" s="202" t="s">
        <v>466</v>
      </c>
      <c r="B157" s="202" t="s">
        <v>534</v>
      </c>
      <c r="C157" s="89" t="s">
        <v>467</v>
      </c>
    </row>
    <row r="158" spans="1:3">
      <c r="A158" s="202"/>
      <c r="B158" s="202"/>
      <c r="C158" s="89" t="s">
        <v>468</v>
      </c>
    </row>
    <row r="159" spans="1:3">
      <c r="A159" s="202"/>
      <c r="B159" s="202"/>
      <c r="C159" s="89" t="s">
        <v>469</v>
      </c>
    </row>
    <row r="160" spans="1:3">
      <c r="A160" s="202"/>
      <c r="B160" s="202"/>
      <c r="C160" s="89" t="s">
        <v>470</v>
      </c>
    </row>
    <row r="161" spans="1:3">
      <c r="A161" s="202"/>
      <c r="B161" s="202"/>
      <c r="C161" s="89" t="s">
        <v>471</v>
      </c>
    </row>
    <row r="162" spans="1:3">
      <c r="A162" s="202" t="s">
        <v>472</v>
      </c>
      <c r="B162" s="202" t="s">
        <v>534</v>
      </c>
      <c r="C162" s="89" t="s">
        <v>295</v>
      </c>
    </row>
    <row r="163" spans="1:3">
      <c r="A163" s="202"/>
      <c r="B163" s="202"/>
      <c r="C163" s="89" t="s">
        <v>293</v>
      </c>
    </row>
    <row r="164" spans="1:3">
      <c r="A164" s="202"/>
      <c r="B164" s="202"/>
      <c r="C164" s="89" t="s">
        <v>473</v>
      </c>
    </row>
    <row r="165" spans="1:3">
      <c r="A165" s="202"/>
      <c r="B165" s="202"/>
      <c r="C165" s="89" t="s">
        <v>474</v>
      </c>
    </row>
    <row r="166" spans="1:3">
      <c r="A166" s="202" t="s">
        <v>476</v>
      </c>
      <c r="B166" s="202" t="s">
        <v>534</v>
      </c>
      <c r="C166" s="89" t="s">
        <v>477</v>
      </c>
    </row>
    <row r="167" spans="1:3">
      <c r="A167" s="202"/>
      <c r="B167" s="202"/>
      <c r="C167" s="89" t="s">
        <v>478</v>
      </c>
    </row>
    <row r="168" spans="1:3">
      <c r="A168" s="202"/>
      <c r="B168" s="202"/>
      <c r="C168" s="89" t="s">
        <v>479</v>
      </c>
    </row>
    <row r="169" spans="1:3">
      <c r="A169" s="202"/>
      <c r="B169" s="202"/>
      <c r="C169" s="89" t="s">
        <v>480</v>
      </c>
    </row>
    <row r="170" spans="1:3">
      <c r="A170" s="202"/>
      <c r="B170" s="202"/>
      <c r="C170" s="89" t="s">
        <v>305</v>
      </c>
    </row>
    <row r="171" spans="1:3">
      <c r="A171" s="202"/>
      <c r="B171" s="202"/>
      <c r="C171" s="89" t="s">
        <v>323</v>
      </c>
    </row>
    <row r="172" spans="1:3">
      <c r="A172" s="202"/>
      <c r="B172" s="202"/>
      <c r="C172" s="89" t="s">
        <v>475</v>
      </c>
    </row>
    <row r="173" spans="1:3">
      <c r="A173" s="202"/>
      <c r="B173" s="202"/>
      <c r="C173" s="89" t="s">
        <v>481</v>
      </c>
    </row>
    <row r="174" spans="1:3">
      <c r="A174" s="202"/>
      <c r="B174" s="202"/>
      <c r="C174" s="89" t="s">
        <v>482</v>
      </c>
    </row>
    <row r="175" spans="1:3">
      <c r="A175" s="202"/>
      <c r="B175" s="202"/>
      <c r="C175" s="89" t="s">
        <v>483</v>
      </c>
    </row>
    <row r="176" spans="1:3" ht="31.2">
      <c r="A176" s="202" t="s">
        <v>484</v>
      </c>
      <c r="B176" s="202">
        <v>20</v>
      </c>
      <c r="C176" s="89" t="s">
        <v>485</v>
      </c>
    </row>
    <row r="177" spans="1:3">
      <c r="A177" s="202"/>
      <c r="B177" s="202"/>
      <c r="C177" s="89" t="s">
        <v>64</v>
      </c>
    </row>
    <row r="178" spans="1:3">
      <c r="A178" s="202"/>
      <c r="B178" s="202"/>
      <c r="C178" s="89" t="s">
        <v>97</v>
      </c>
    </row>
    <row r="179" spans="1:3">
      <c r="A179" s="202"/>
      <c r="B179" s="202"/>
      <c r="C179" s="89" t="s">
        <v>219</v>
      </c>
    </row>
    <row r="180" spans="1:3">
      <c r="A180" s="202"/>
      <c r="B180" s="202"/>
      <c r="C180" s="89" t="s">
        <v>486</v>
      </c>
    </row>
    <row r="181" spans="1:3">
      <c r="A181" s="202"/>
      <c r="B181" s="202"/>
      <c r="C181" s="89" t="s">
        <v>487</v>
      </c>
    </row>
    <row r="182" spans="1:3">
      <c r="A182" s="202"/>
      <c r="B182" s="202"/>
      <c r="C182" s="89" t="s">
        <v>488</v>
      </c>
    </row>
    <row r="183" spans="1:3">
      <c r="A183" s="202"/>
      <c r="B183" s="202"/>
      <c r="C183" s="89" t="s">
        <v>489</v>
      </c>
    </row>
    <row r="184" spans="1:3">
      <c r="A184" s="202"/>
      <c r="B184" s="202"/>
      <c r="C184" s="89" t="s">
        <v>490</v>
      </c>
    </row>
    <row r="185" spans="1:3">
      <c r="A185" s="202"/>
      <c r="B185" s="202"/>
      <c r="C185" s="89" t="s">
        <v>491</v>
      </c>
    </row>
    <row r="186" spans="1:3">
      <c r="A186" s="202"/>
      <c r="B186" s="202"/>
      <c r="C186" s="89" t="s">
        <v>492</v>
      </c>
    </row>
    <row r="187" spans="1:3">
      <c r="A187" s="202"/>
      <c r="B187" s="202"/>
      <c r="C187" s="89" t="s">
        <v>493</v>
      </c>
    </row>
    <row r="188" spans="1:3">
      <c r="A188" s="202"/>
      <c r="B188" s="202"/>
      <c r="C188" s="89" t="s">
        <v>494</v>
      </c>
    </row>
    <row r="189" spans="1:3">
      <c r="A189" s="202" t="s">
        <v>535</v>
      </c>
      <c r="B189" s="202">
        <v>100</v>
      </c>
      <c r="C189" s="89" t="s">
        <v>30</v>
      </c>
    </row>
    <row r="190" spans="1:3">
      <c r="A190" s="202"/>
      <c r="B190" s="202"/>
      <c r="C190" s="89" t="s">
        <v>160</v>
      </c>
    </row>
    <row r="191" spans="1:3">
      <c r="A191" s="202"/>
      <c r="B191" s="202"/>
      <c r="C191" s="89" t="s">
        <v>175</v>
      </c>
    </row>
    <row r="192" spans="1:3">
      <c r="A192" s="202"/>
      <c r="B192" s="202"/>
      <c r="C192" s="89" t="s">
        <v>536</v>
      </c>
    </row>
    <row r="193" spans="1:3">
      <c r="A193" s="202"/>
      <c r="B193" s="202"/>
      <c r="C193" s="89" t="s">
        <v>537</v>
      </c>
    </row>
    <row r="194" spans="1:3">
      <c r="A194" s="202"/>
      <c r="B194" s="202"/>
      <c r="C194" s="89" t="s">
        <v>495</v>
      </c>
    </row>
    <row r="195" spans="1:3">
      <c r="A195" s="202"/>
      <c r="B195" s="202"/>
      <c r="C195" s="89" t="s">
        <v>496</v>
      </c>
    </row>
    <row r="196" spans="1:3">
      <c r="A196" s="202"/>
      <c r="B196" s="202"/>
      <c r="C196" s="89" t="s">
        <v>497</v>
      </c>
    </row>
  </sheetData>
  <mergeCells count="45">
    <mergeCell ref="A176:A188"/>
    <mergeCell ref="B176:B188"/>
    <mergeCell ref="A189:A196"/>
    <mergeCell ref="B189:B196"/>
    <mergeCell ref="A157:A161"/>
    <mergeCell ref="B157:B161"/>
    <mergeCell ref="A162:A165"/>
    <mergeCell ref="B162:B165"/>
    <mergeCell ref="A166:A175"/>
    <mergeCell ref="B166:B175"/>
    <mergeCell ref="A136:A144"/>
    <mergeCell ref="B136:B144"/>
    <mergeCell ref="A145:A150"/>
    <mergeCell ref="B145:B150"/>
    <mergeCell ref="A151:A156"/>
    <mergeCell ref="B151:B156"/>
    <mergeCell ref="A117:A122"/>
    <mergeCell ref="B117:B122"/>
    <mergeCell ref="A123:A135"/>
    <mergeCell ref="B123:B135"/>
    <mergeCell ref="A103:A105"/>
    <mergeCell ref="B103:B105"/>
    <mergeCell ref="A106:A111"/>
    <mergeCell ref="B106:B111"/>
    <mergeCell ref="A112:A116"/>
    <mergeCell ref="B112:B116"/>
    <mergeCell ref="A79:A85"/>
    <mergeCell ref="B79:B85"/>
    <mergeCell ref="A86:A94"/>
    <mergeCell ref="B86:B94"/>
    <mergeCell ref="A95:A102"/>
    <mergeCell ref="B95:B102"/>
    <mergeCell ref="A29:A36"/>
    <mergeCell ref="B29:B36"/>
    <mergeCell ref="A37:A67"/>
    <mergeCell ref="B37:B67"/>
    <mergeCell ref="A68:A78"/>
    <mergeCell ref="B68:B78"/>
    <mergeCell ref="A22:A28"/>
    <mergeCell ref="B22:B28"/>
    <mergeCell ref="A2:C2"/>
    <mergeCell ref="A5:A8"/>
    <mergeCell ref="B5:B8"/>
    <mergeCell ref="A9:A21"/>
    <mergeCell ref="B9:B21"/>
  </mergeCells>
  <pageMargins left="0.7" right="0.7" top="0.75" bottom="0.75" header="0.3" footer="0.3"/>
  <pageSetup paperSize="9" scale="63" orientation="portrait" verticalDpi="0" r:id="rId1"/>
  <rowBreaks count="2" manualBreakCount="2">
    <brk id="67" max="16383" man="1"/>
    <brk id="1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0"/>
  <sheetViews>
    <sheetView view="pageBreakPreview" topLeftCell="A94" zoomScale="60" zoomScaleNormal="100" workbookViewId="0">
      <selection sqref="A1:XFD1048576"/>
    </sheetView>
  </sheetViews>
  <sheetFormatPr defaultColWidth="9.109375" defaultRowHeight="15.6"/>
  <cols>
    <col min="1" max="1" width="22.6640625" style="57" customWidth="1"/>
    <col min="2" max="2" width="10" style="57" customWidth="1"/>
    <col min="3" max="3" width="28.44140625" style="58" customWidth="1"/>
    <col min="4" max="4" width="11.6640625" style="58" customWidth="1"/>
    <col min="5" max="5" width="13.33203125" style="58" customWidth="1"/>
    <col min="6" max="6" width="12" style="58" customWidth="1"/>
    <col min="7" max="7" width="14.33203125" style="58" customWidth="1"/>
    <col min="8" max="8" width="11.44140625" style="59" customWidth="1"/>
    <col min="9" max="247" width="8.33203125" style="56" bestFit="1" customWidth="1"/>
    <col min="248" max="248" width="9.88671875" style="56" customWidth="1"/>
    <col min="249" max="16384" width="9.109375" style="56"/>
  </cols>
  <sheetData>
    <row r="1" spans="1:10">
      <c r="A1" s="64"/>
      <c r="B1" s="64"/>
      <c r="C1" s="65"/>
      <c r="D1" s="65"/>
      <c r="E1" s="65"/>
      <c r="F1" s="65"/>
      <c r="G1" s="65"/>
      <c r="H1" s="146"/>
      <c r="I1" s="27"/>
      <c r="J1" s="27"/>
    </row>
    <row r="2" spans="1:10" s="52" customFormat="1" ht="40.5" customHeight="1">
      <c r="A2" s="171" t="s">
        <v>211</v>
      </c>
      <c r="B2" s="171"/>
      <c r="C2" s="171"/>
      <c r="D2" s="171"/>
      <c r="E2" s="171"/>
      <c r="F2" s="171"/>
      <c r="G2" s="171"/>
      <c r="H2" s="171"/>
      <c r="I2" s="66"/>
      <c r="J2" s="66"/>
    </row>
    <row r="3" spans="1:10" s="52" customFormat="1">
      <c r="A3" s="67" t="s">
        <v>12</v>
      </c>
      <c r="B3" s="68" t="s">
        <v>13</v>
      </c>
      <c r="C3" s="68"/>
      <c r="D3" s="68"/>
      <c r="E3" s="68"/>
      <c r="F3" s="172"/>
      <c r="G3" s="172"/>
      <c r="H3" s="68"/>
      <c r="I3" s="66"/>
      <c r="J3" s="66"/>
    </row>
    <row r="4" spans="1:10" s="52" customFormat="1">
      <c r="A4" s="125" t="s">
        <v>14</v>
      </c>
      <c r="B4" s="68" t="s">
        <v>545</v>
      </c>
      <c r="C4" s="68"/>
      <c r="D4" s="68"/>
      <c r="E4" s="68"/>
      <c r="F4" s="172"/>
      <c r="G4" s="172"/>
      <c r="H4" s="68"/>
      <c r="I4" s="66"/>
      <c r="J4" s="66"/>
    </row>
    <row r="5" spans="1:10" ht="15.75" customHeight="1">
      <c r="A5" s="160" t="s">
        <v>149</v>
      </c>
      <c r="B5" s="162" t="s">
        <v>16</v>
      </c>
      <c r="C5" s="162" t="s">
        <v>17</v>
      </c>
      <c r="D5" s="162" t="s">
        <v>18</v>
      </c>
      <c r="E5" s="162" t="s">
        <v>19</v>
      </c>
      <c r="F5" s="162"/>
      <c r="G5" s="162"/>
      <c r="H5" s="162" t="s">
        <v>20</v>
      </c>
      <c r="I5" s="27"/>
      <c r="J5" s="27"/>
    </row>
    <row r="6" spans="1:10">
      <c r="A6" s="160"/>
      <c r="B6" s="162"/>
      <c r="C6" s="162"/>
      <c r="D6" s="162"/>
      <c r="E6" s="124" t="s">
        <v>21</v>
      </c>
      <c r="F6" s="124" t="s">
        <v>22</v>
      </c>
      <c r="G6" s="124" t="s">
        <v>23</v>
      </c>
      <c r="H6" s="162"/>
      <c r="I6" s="27"/>
      <c r="J6" s="27"/>
    </row>
    <row r="7" spans="1:10">
      <c r="A7" s="123">
        <v>1</v>
      </c>
      <c r="B7" s="40">
        <v>2</v>
      </c>
      <c r="C7" s="40">
        <v>3</v>
      </c>
      <c r="D7" s="40">
        <v>4</v>
      </c>
      <c r="E7" s="40">
        <v>6</v>
      </c>
      <c r="F7" s="40">
        <v>7</v>
      </c>
      <c r="G7" s="40">
        <v>8</v>
      </c>
      <c r="H7" s="40">
        <v>9</v>
      </c>
      <c r="I7" s="27"/>
      <c r="J7" s="27"/>
    </row>
    <row r="8" spans="1:10" ht="31.2">
      <c r="A8" s="160" t="s">
        <v>150</v>
      </c>
      <c r="B8" s="41" t="s">
        <v>151</v>
      </c>
      <c r="C8" s="42" t="s">
        <v>123</v>
      </c>
      <c r="D8" s="40">
        <v>95</v>
      </c>
      <c r="E8" s="43">
        <v>21.64</v>
      </c>
      <c r="F8" s="43">
        <v>14.23</v>
      </c>
      <c r="G8" s="44">
        <v>7.0000000000000007E-2</v>
      </c>
      <c r="H8" s="41">
        <v>210.04000000000002</v>
      </c>
      <c r="I8" s="27"/>
      <c r="J8" s="27"/>
    </row>
    <row r="9" spans="1:10">
      <c r="A9" s="160"/>
      <c r="B9" s="40" t="s">
        <v>152</v>
      </c>
      <c r="C9" s="42" t="s">
        <v>124</v>
      </c>
      <c r="D9" s="40">
        <v>150</v>
      </c>
      <c r="E9" s="43">
        <v>6.6</v>
      </c>
      <c r="F9" s="41">
        <v>0.78</v>
      </c>
      <c r="G9" s="43">
        <v>42.3</v>
      </c>
      <c r="H9" s="43">
        <v>202.8</v>
      </c>
      <c r="I9" s="27"/>
      <c r="J9" s="27"/>
    </row>
    <row r="10" spans="1:10" ht="31.2">
      <c r="A10" s="160"/>
      <c r="B10" s="40" t="s">
        <v>153</v>
      </c>
      <c r="C10" s="42" t="s">
        <v>29</v>
      </c>
      <c r="D10" s="40">
        <v>200</v>
      </c>
      <c r="E10" s="41">
        <v>0.06</v>
      </c>
      <c r="F10" s="41">
        <v>0.01</v>
      </c>
      <c r="G10" s="41">
        <v>11.19</v>
      </c>
      <c r="H10" s="41">
        <v>46.28</v>
      </c>
      <c r="I10" s="27"/>
      <c r="J10" s="27"/>
    </row>
    <row r="11" spans="1:10">
      <c r="A11" s="160"/>
      <c r="B11" s="41"/>
      <c r="C11" s="42" t="s">
        <v>64</v>
      </c>
      <c r="D11" s="40">
        <v>30</v>
      </c>
      <c r="E11" s="41">
        <v>2.37</v>
      </c>
      <c r="F11" s="43">
        <v>0.3</v>
      </c>
      <c r="G11" s="41">
        <v>14.49</v>
      </c>
      <c r="H11" s="43">
        <v>70.5</v>
      </c>
      <c r="I11" s="27"/>
      <c r="J11" s="27"/>
    </row>
    <row r="12" spans="1:10">
      <c r="A12" s="160"/>
      <c r="B12" s="40" t="s">
        <v>154</v>
      </c>
      <c r="C12" s="42" t="s">
        <v>350</v>
      </c>
      <c r="D12" s="40">
        <v>100</v>
      </c>
      <c r="E12" s="43">
        <v>0.4</v>
      </c>
      <c r="F12" s="43">
        <v>0.4</v>
      </c>
      <c r="G12" s="43">
        <v>9.8000000000000007</v>
      </c>
      <c r="H12" s="40">
        <v>47</v>
      </c>
      <c r="I12" s="27"/>
      <c r="J12" s="27"/>
    </row>
    <row r="13" spans="1:10">
      <c r="A13" s="160"/>
      <c r="B13" s="161" t="s">
        <v>25</v>
      </c>
      <c r="C13" s="161"/>
      <c r="D13" s="45">
        <v>575</v>
      </c>
      <c r="E13" s="46">
        <v>31.07</v>
      </c>
      <c r="F13" s="46">
        <v>15.72</v>
      </c>
      <c r="G13" s="46">
        <v>77.849999999999994</v>
      </c>
      <c r="H13" s="46">
        <v>576.62</v>
      </c>
      <c r="I13" s="27"/>
      <c r="J13" s="27"/>
    </row>
    <row r="14" spans="1:10">
      <c r="A14" s="160" t="s">
        <v>155</v>
      </c>
      <c r="B14" s="40" t="s">
        <v>156</v>
      </c>
      <c r="C14" s="42" t="s">
        <v>28</v>
      </c>
      <c r="D14" s="40">
        <v>10</v>
      </c>
      <c r="E14" s="41">
        <v>0.08</v>
      </c>
      <c r="F14" s="41">
        <v>7.25</v>
      </c>
      <c r="G14" s="41">
        <v>0.13</v>
      </c>
      <c r="H14" s="41">
        <v>66.09</v>
      </c>
      <c r="I14" s="27"/>
      <c r="J14" s="27"/>
    </row>
    <row r="15" spans="1:10" ht="31.2">
      <c r="A15" s="160"/>
      <c r="B15" s="41" t="s">
        <v>157</v>
      </c>
      <c r="C15" s="42" t="s">
        <v>158</v>
      </c>
      <c r="D15" s="40">
        <v>160</v>
      </c>
      <c r="E15" s="41">
        <v>21.68</v>
      </c>
      <c r="F15" s="41">
        <v>11.520000000000001</v>
      </c>
      <c r="G15" s="41">
        <v>32.82</v>
      </c>
      <c r="H15" s="41">
        <v>325.01</v>
      </c>
      <c r="I15" s="27"/>
      <c r="J15" s="27"/>
    </row>
    <row r="16" spans="1:10">
      <c r="A16" s="160"/>
      <c r="B16" s="40" t="s">
        <v>159</v>
      </c>
      <c r="C16" s="42" t="s">
        <v>24</v>
      </c>
      <c r="D16" s="40">
        <v>200</v>
      </c>
      <c r="E16" s="44"/>
      <c r="F16" s="44"/>
      <c r="G16" s="41">
        <v>11.09</v>
      </c>
      <c r="H16" s="41">
        <v>44.34</v>
      </c>
      <c r="I16" s="27"/>
      <c r="J16" s="27"/>
    </row>
    <row r="17" spans="1:10">
      <c r="A17" s="160"/>
      <c r="B17" s="41"/>
      <c r="C17" s="42" t="s">
        <v>64</v>
      </c>
      <c r="D17" s="40">
        <v>30</v>
      </c>
      <c r="E17" s="41">
        <v>2.37</v>
      </c>
      <c r="F17" s="43">
        <v>0.3</v>
      </c>
      <c r="G17" s="41">
        <v>14.49</v>
      </c>
      <c r="H17" s="43">
        <v>70.5</v>
      </c>
      <c r="I17" s="27"/>
      <c r="J17" s="27"/>
    </row>
    <row r="18" spans="1:10">
      <c r="A18" s="160"/>
      <c r="B18" s="40" t="s">
        <v>154</v>
      </c>
      <c r="C18" s="42" t="s">
        <v>351</v>
      </c>
      <c r="D18" s="40">
        <v>100</v>
      </c>
      <c r="E18" s="43">
        <v>0.4</v>
      </c>
      <c r="F18" s="43">
        <v>0.3</v>
      </c>
      <c r="G18" s="43">
        <v>10.3</v>
      </c>
      <c r="H18" s="40">
        <v>47</v>
      </c>
      <c r="I18" s="27"/>
      <c r="J18" s="27"/>
    </row>
    <row r="19" spans="1:10">
      <c r="A19" s="160"/>
      <c r="B19" s="161" t="s">
        <v>25</v>
      </c>
      <c r="C19" s="161"/>
      <c r="D19" s="45">
        <v>500</v>
      </c>
      <c r="E19" s="46">
        <v>24.53</v>
      </c>
      <c r="F19" s="46">
        <v>19.37</v>
      </c>
      <c r="G19" s="46">
        <v>68.83</v>
      </c>
      <c r="H19" s="46">
        <v>552.94000000000005</v>
      </c>
      <c r="I19" s="27"/>
      <c r="J19" s="27"/>
    </row>
    <row r="20" spans="1:10">
      <c r="A20" s="160" t="s">
        <v>161</v>
      </c>
      <c r="B20" s="40" t="s">
        <v>162</v>
      </c>
      <c r="C20" s="42" t="s">
        <v>106</v>
      </c>
      <c r="D20" s="40">
        <v>15</v>
      </c>
      <c r="E20" s="43">
        <v>3.9</v>
      </c>
      <c r="F20" s="41">
        <v>3.92</v>
      </c>
      <c r="G20" s="44"/>
      <c r="H20" s="43">
        <v>51.6</v>
      </c>
      <c r="I20" s="27"/>
      <c r="J20" s="27"/>
    </row>
    <row r="21" spans="1:10">
      <c r="A21" s="160"/>
      <c r="B21" s="40" t="s">
        <v>163</v>
      </c>
      <c r="C21" s="42" t="s">
        <v>164</v>
      </c>
      <c r="D21" s="40">
        <v>15</v>
      </c>
      <c r="E21" s="41">
        <v>1.94</v>
      </c>
      <c r="F21" s="41">
        <v>3.27</v>
      </c>
      <c r="G21" s="41">
        <v>0.28999999999999998</v>
      </c>
      <c r="H21" s="43">
        <v>38.4</v>
      </c>
      <c r="I21" s="27"/>
      <c r="J21" s="27"/>
    </row>
    <row r="22" spans="1:10" ht="31.2">
      <c r="A22" s="160"/>
      <c r="B22" s="41" t="s">
        <v>165</v>
      </c>
      <c r="C22" s="42" t="s">
        <v>166</v>
      </c>
      <c r="D22" s="40">
        <v>150</v>
      </c>
      <c r="E22" s="41">
        <v>5.22</v>
      </c>
      <c r="F22" s="41">
        <v>5.27</v>
      </c>
      <c r="G22" s="41">
        <v>26.01</v>
      </c>
      <c r="H22" s="41">
        <v>174.04</v>
      </c>
      <c r="I22" s="27"/>
      <c r="J22" s="27"/>
    </row>
    <row r="23" spans="1:10">
      <c r="A23" s="160"/>
      <c r="B23" s="40" t="s">
        <v>167</v>
      </c>
      <c r="C23" s="42" t="s">
        <v>31</v>
      </c>
      <c r="D23" s="40">
        <v>200</v>
      </c>
      <c r="E23" s="41">
        <v>3.99</v>
      </c>
      <c r="F23" s="41">
        <v>3.17</v>
      </c>
      <c r="G23" s="41">
        <v>16.34</v>
      </c>
      <c r="H23" s="41">
        <v>111.18</v>
      </c>
      <c r="I23" s="27"/>
      <c r="J23" s="27"/>
    </row>
    <row r="24" spans="1:10">
      <c r="A24" s="160"/>
      <c r="B24" s="41"/>
      <c r="C24" s="42" t="s">
        <v>64</v>
      </c>
      <c r="D24" s="40">
        <v>40</v>
      </c>
      <c r="E24" s="41">
        <v>3.16</v>
      </c>
      <c r="F24" s="43">
        <v>0.4</v>
      </c>
      <c r="G24" s="41">
        <v>19.32</v>
      </c>
      <c r="H24" s="40">
        <v>94</v>
      </c>
      <c r="I24" s="27"/>
      <c r="J24" s="27"/>
    </row>
    <row r="25" spans="1:10" s="52" customFormat="1">
      <c r="A25" s="160"/>
      <c r="B25" s="40" t="s">
        <v>154</v>
      </c>
      <c r="C25" s="42" t="s">
        <v>350</v>
      </c>
      <c r="D25" s="40">
        <v>100</v>
      </c>
      <c r="E25" s="43">
        <v>0.4</v>
      </c>
      <c r="F25" s="43">
        <v>0.4</v>
      </c>
      <c r="G25" s="43">
        <v>9.8000000000000007</v>
      </c>
      <c r="H25" s="40">
        <v>47</v>
      </c>
      <c r="I25" s="66"/>
      <c r="J25" s="66"/>
    </row>
    <row r="26" spans="1:10" s="52" customFormat="1">
      <c r="A26" s="160"/>
      <c r="B26" s="161" t="s">
        <v>25</v>
      </c>
      <c r="C26" s="161"/>
      <c r="D26" s="45">
        <v>520</v>
      </c>
      <c r="E26" s="46">
        <v>18.61</v>
      </c>
      <c r="F26" s="46">
        <v>16.43</v>
      </c>
      <c r="G26" s="46">
        <v>71.760000000000005</v>
      </c>
      <c r="H26" s="46">
        <v>516.22</v>
      </c>
      <c r="I26" s="66"/>
      <c r="J26" s="66"/>
    </row>
    <row r="27" spans="1:10" s="52" customFormat="1">
      <c r="A27" s="160" t="s">
        <v>168</v>
      </c>
      <c r="B27" s="40" t="s">
        <v>169</v>
      </c>
      <c r="C27" s="42" t="s">
        <v>125</v>
      </c>
      <c r="D27" s="40">
        <v>90</v>
      </c>
      <c r="E27" s="43">
        <v>13.7</v>
      </c>
      <c r="F27" s="41">
        <v>9.69</v>
      </c>
      <c r="G27" s="41">
        <v>8.16</v>
      </c>
      <c r="H27" s="41">
        <v>174.59</v>
      </c>
      <c r="I27" s="66"/>
      <c r="J27" s="66"/>
    </row>
    <row r="28" spans="1:10" s="52" customFormat="1">
      <c r="A28" s="160"/>
      <c r="B28" s="40" t="s">
        <v>170</v>
      </c>
      <c r="C28" s="42" t="s">
        <v>112</v>
      </c>
      <c r="D28" s="40">
        <v>150</v>
      </c>
      <c r="E28" s="41">
        <v>3.64</v>
      </c>
      <c r="F28" s="41">
        <v>5.38</v>
      </c>
      <c r="G28" s="40">
        <v>14</v>
      </c>
      <c r="H28" s="43">
        <v>119.7</v>
      </c>
      <c r="I28" s="66"/>
      <c r="J28" s="66"/>
    </row>
    <row r="29" spans="1:10" ht="31.2">
      <c r="A29" s="160"/>
      <c r="B29" s="40" t="s">
        <v>153</v>
      </c>
      <c r="C29" s="42" t="s">
        <v>29</v>
      </c>
      <c r="D29" s="40">
        <v>200</v>
      </c>
      <c r="E29" s="41">
        <v>0.06</v>
      </c>
      <c r="F29" s="41">
        <v>0.01</v>
      </c>
      <c r="G29" s="41">
        <v>11.19</v>
      </c>
      <c r="H29" s="41">
        <v>46.28</v>
      </c>
      <c r="I29" s="27"/>
      <c r="J29" s="27"/>
    </row>
    <row r="30" spans="1:10">
      <c r="A30" s="160"/>
      <c r="B30" s="41"/>
      <c r="C30" s="42" t="s">
        <v>64</v>
      </c>
      <c r="D30" s="40">
        <v>50</v>
      </c>
      <c r="E30" s="41">
        <v>3.95</v>
      </c>
      <c r="F30" s="43">
        <v>0.5</v>
      </c>
      <c r="G30" s="41">
        <v>24.15</v>
      </c>
      <c r="H30" s="43">
        <v>117.5</v>
      </c>
      <c r="I30" s="27"/>
      <c r="J30" s="27"/>
    </row>
    <row r="31" spans="1:10">
      <c r="A31" s="160"/>
      <c r="B31" s="40" t="s">
        <v>154</v>
      </c>
      <c r="C31" s="42" t="s">
        <v>351</v>
      </c>
      <c r="D31" s="40">
        <v>100</v>
      </c>
      <c r="E31" s="43">
        <v>0.4</v>
      </c>
      <c r="F31" s="43">
        <v>0.3</v>
      </c>
      <c r="G31" s="43">
        <v>10.3</v>
      </c>
      <c r="H31" s="40">
        <v>47</v>
      </c>
      <c r="I31" s="27"/>
      <c r="J31" s="27"/>
    </row>
    <row r="32" spans="1:10">
      <c r="A32" s="160"/>
      <c r="B32" s="161" t="s">
        <v>25</v>
      </c>
      <c r="C32" s="161"/>
      <c r="D32" s="45">
        <v>590</v>
      </c>
      <c r="E32" s="46">
        <v>21.75</v>
      </c>
      <c r="F32" s="46">
        <v>15.88</v>
      </c>
      <c r="G32" s="46">
        <v>67.8</v>
      </c>
      <c r="H32" s="46">
        <v>505.07</v>
      </c>
      <c r="I32" s="27"/>
      <c r="J32" s="27"/>
    </row>
    <row r="33" spans="1:10">
      <c r="A33" s="160" t="s">
        <v>171</v>
      </c>
      <c r="B33" s="40" t="s">
        <v>172</v>
      </c>
      <c r="C33" s="42" t="s">
        <v>132</v>
      </c>
      <c r="D33" s="40">
        <v>130</v>
      </c>
      <c r="E33" s="41">
        <v>15.45</v>
      </c>
      <c r="F33" s="41">
        <v>15.72</v>
      </c>
      <c r="G33" s="41">
        <v>2.73</v>
      </c>
      <c r="H33" s="43">
        <v>215.2</v>
      </c>
      <c r="I33" s="27"/>
      <c r="J33" s="27"/>
    </row>
    <row r="34" spans="1:10" ht="31.2">
      <c r="A34" s="160"/>
      <c r="B34" s="41" t="s">
        <v>173</v>
      </c>
      <c r="C34" s="42" t="s">
        <v>546</v>
      </c>
      <c r="D34" s="40">
        <v>40</v>
      </c>
      <c r="E34" s="41">
        <v>1.24</v>
      </c>
      <c r="F34" s="41">
        <v>0.08</v>
      </c>
      <c r="G34" s="40">
        <v>2.6</v>
      </c>
      <c r="H34" s="43">
        <v>16</v>
      </c>
      <c r="I34" s="27"/>
      <c r="J34" s="27"/>
    </row>
    <row r="35" spans="1:10" ht="31.2">
      <c r="A35" s="160"/>
      <c r="B35" s="40" t="s">
        <v>174</v>
      </c>
      <c r="C35" s="42" t="s">
        <v>26</v>
      </c>
      <c r="D35" s="40">
        <v>200</v>
      </c>
      <c r="E35" s="41">
        <v>3.23</v>
      </c>
      <c r="F35" s="41">
        <v>2.5099999999999998</v>
      </c>
      <c r="G35" s="41">
        <v>20.67</v>
      </c>
      <c r="H35" s="41">
        <v>118.89</v>
      </c>
      <c r="I35" s="27"/>
      <c r="J35" s="27"/>
    </row>
    <row r="36" spans="1:10">
      <c r="A36" s="160"/>
      <c r="B36" s="41"/>
      <c r="C36" s="42" t="s">
        <v>64</v>
      </c>
      <c r="D36" s="40">
        <v>70</v>
      </c>
      <c r="E36" s="41">
        <v>5.53</v>
      </c>
      <c r="F36" s="43">
        <v>0.7</v>
      </c>
      <c r="G36" s="41">
        <v>33.81</v>
      </c>
      <c r="H36" s="43">
        <v>164.5</v>
      </c>
      <c r="I36" s="27"/>
      <c r="J36" s="27"/>
    </row>
    <row r="37" spans="1:10">
      <c r="A37" s="160"/>
      <c r="B37" s="40" t="s">
        <v>154</v>
      </c>
      <c r="C37" s="42" t="s">
        <v>352</v>
      </c>
      <c r="D37" s="40">
        <v>100</v>
      </c>
      <c r="E37" s="43">
        <v>1.5</v>
      </c>
      <c r="F37" s="43">
        <v>0.5</v>
      </c>
      <c r="G37" s="40">
        <v>21</v>
      </c>
      <c r="H37" s="40">
        <v>96</v>
      </c>
      <c r="I37" s="27"/>
      <c r="J37" s="27"/>
    </row>
    <row r="38" spans="1:10">
      <c r="A38" s="160"/>
      <c r="B38" s="161" t="s">
        <v>25</v>
      </c>
      <c r="C38" s="161"/>
      <c r="D38" s="45">
        <v>540</v>
      </c>
      <c r="E38" s="46">
        <v>26.95</v>
      </c>
      <c r="F38" s="46">
        <v>19.510000000000002</v>
      </c>
      <c r="G38" s="46">
        <v>80.81</v>
      </c>
      <c r="H38" s="46">
        <v>610.59</v>
      </c>
      <c r="I38" s="27"/>
      <c r="J38" s="27"/>
    </row>
    <row r="39" spans="1:10">
      <c r="A39" s="160" t="s">
        <v>176</v>
      </c>
      <c r="B39" s="40" t="s">
        <v>156</v>
      </c>
      <c r="C39" s="42" t="s">
        <v>28</v>
      </c>
      <c r="D39" s="40">
        <v>10</v>
      </c>
      <c r="E39" s="41">
        <v>0.08</v>
      </c>
      <c r="F39" s="41">
        <v>7.25</v>
      </c>
      <c r="G39" s="41">
        <v>0.13</v>
      </c>
      <c r="H39" s="41">
        <v>66.09</v>
      </c>
      <c r="I39" s="27"/>
      <c r="J39" s="27"/>
    </row>
    <row r="40" spans="1:10">
      <c r="A40" s="160"/>
      <c r="B40" s="41" t="s">
        <v>177</v>
      </c>
      <c r="C40" s="42" t="s">
        <v>110</v>
      </c>
      <c r="D40" s="40">
        <v>90</v>
      </c>
      <c r="E40" s="41">
        <v>10.39</v>
      </c>
      <c r="F40" s="41">
        <v>8.8699999999999992</v>
      </c>
      <c r="G40" s="41">
        <v>1.76</v>
      </c>
      <c r="H40" s="41">
        <v>128.52000000000001</v>
      </c>
      <c r="I40" s="27"/>
      <c r="J40" s="27"/>
    </row>
    <row r="41" spans="1:10">
      <c r="A41" s="160"/>
      <c r="B41" s="40" t="s">
        <v>152</v>
      </c>
      <c r="C41" s="42" t="s">
        <v>124</v>
      </c>
      <c r="D41" s="40">
        <v>150</v>
      </c>
      <c r="E41" s="43">
        <v>6.6</v>
      </c>
      <c r="F41" s="41">
        <v>0.78</v>
      </c>
      <c r="G41" s="43">
        <v>42.3</v>
      </c>
      <c r="H41" s="43">
        <v>202.8</v>
      </c>
      <c r="I41" s="27"/>
      <c r="J41" s="27"/>
    </row>
    <row r="42" spans="1:10">
      <c r="A42" s="160"/>
      <c r="B42" s="40" t="s">
        <v>159</v>
      </c>
      <c r="C42" s="42" t="s">
        <v>24</v>
      </c>
      <c r="D42" s="40">
        <v>200</v>
      </c>
      <c r="E42" s="44"/>
      <c r="F42" s="44"/>
      <c r="G42" s="41">
        <v>11.09</v>
      </c>
      <c r="H42" s="41">
        <v>44.34</v>
      </c>
      <c r="I42" s="27"/>
      <c r="J42" s="27"/>
    </row>
    <row r="43" spans="1:10">
      <c r="A43" s="160"/>
      <c r="B43" s="41"/>
      <c r="C43" s="42" t="s">
        <v>64</v>
      </c>
      <c r="D43" s="40">
        <v>30</v>
      </c>
      <c r="E43" s="41">
        <v>2.37</v>
      </c>
      <c r="F43" s="43">
        <v>0.3</v>
      </c>
      <c r="G43" s="41">
        <v>14.49</v>
      </c>
      <c r="H43" s="43">
        <v>70.5</v>
      </c>
      <c r="I43" s="27"/>
      <c r="J43" s="27"/>
    </row>
    <row r="44" spans="1:10">
      <c r="A44" s="160"/>
      <c r="B44" s="40" t="s">
        <v>154</v>
      </c>
      <c r="C44" s="42" t="s">
        <v>350</v>
      </c>
      <c r="D44" s="40">
        <v>100</v>
      </c>
      <c r="E44" s="43">
        <v>0.4</v>
      </c>
      <c r="F44" s="43">
        <v>0.4</v>
      </c>
      <c r="G44" s="43">
        <v>9.8000000000000007</v>
      </c>
      <c r="H44" s="40">
        <v>47</v>
      </c>
      <c r="I44" s="27"/>
      <c r="J44" s="27"/>
    </row>
    <row r="45" spans="1:10">
      <c r="A45" s="160"/>
      <c r="B45" s="161" t="s">
        <v>25</v>
      </c>
      <c r="C45" s="161"/>
      <c r="D45" s="45">
        <v>580</v>
      </c>
      <c r="E45" s="46">
        <v>19.84</v>
      </c>
      <c r="F45" s="46">
        <v>17.600000000000001</v>
      </c>
      <c r="G45" s="46">
        <v>79.569999999999993</v>
      </c>
      <c r="H45" s="46">
        <v>559.25</v>
      </c>
      <c r="I45" s="27"/>
      <c r="J45" s="27"/>
    </row>
    <row r="46" spans="1:10">
      <c r="A46" s="160" t="s">
        <v>178</v>
      </c>
      <c r="B46" s="40" t="s">
        <v>156</v>
      </c>
      <c r="C46" s="42" t="s">
        <v>28</v>
      </c>
      <c r="D46" s="40">
        <v>10</v>
      </c>
      <c r="E46" s="41">
        <v>0.08</v>
      </c>
      <c r="F46" s="41">
        <v>7.25</v>
      </c>
      <c r="G46" s="41">
        <v>0.13</v>
      </c>
      <c r="H46" s="41">
        <v>66.09</v>
      </c>
      <c r="I46" s="27"/>
      <c r="J46" s="27"/>
    </row>
    <row r="47" spans="1:10" ht="46.8">
      <c r="A47" s="160"/>
      <c r="B47" s="40" t="s">
        <v>157</v>
      </c>
      <c r="C47" s="42" t="s">
        <v>538</v>
      </c>
      <c r="D47" s="118">
        <v>150</v>
      </c>
      <c r="E47" s="147">
        <v>22.92</v>
      </c>
      <c r="F47" s="147">
        <v>13.17</v>
      </c>
      <c r="G47" s="147">
        <v>33.29</v>
      </c>
      <c r="H47" s="147">
        <v>345.68999999999994</v>
      </c>
      <c r="I47" s="27"/>
      <c r="J47" s="27"/>
    </row>
    <row r="48" spans="1:10" ht="31.2">
      <c r="A48" s="160"/>
      <c r="B48" s="40" t="s">
        <v>153</v>
      </c>
      <c r="C48" s="42" t="s">
        <v>29</v>
      </c>
      <c r="D48" s="118">
        <v>200</v>
      </c>
      <c r="E48" s="147">
        <v>0.06</v>
      </c>
      <c r="F48" s="147">
        <v>0.01</v>
      </c>
      <c r="G48" s="147">
        <v>11.19</v>
      </c>
      <c r="H48" s="147">
        <v>46.28</v>
      </c>
      <c r="I48" s="27"/>
      <c r="J48" s="27"/>
    </row>
    <row r="49" spans="1:10" s="52" customFormat="1">
      <c r="A49" s="160"/>
      <c r="B49" s="41"/>
      <c r="C49" s="42" t="s">
        <v>64</v>
      </c>
      <c r="D49" s="118">
        <v>40</v>
      </c>
      <c r="E49" s="147">
        <v>3.16</v>
      </c>
      <c r="F49" s="148">
        <v>0.4</v>
      </c>
      <c r="G49" s="147">
        <v>19.32</v>
      </c>
      <c r="H49" s="118">
        <v>94</v>
      </c>
      <c r="I49" s="66"/>
      <c r="J49" s="66"/>
    </row>
    <row r="50" spans="1:10" s="52" customFormat="1">
      <c r="A50" s="160"/>
      <c r="B50" s="40" t="s">
        <v>154</v>
      </c>
      <c r="C50" s="42" t="s">
        <v>351</v>
      </c>
      <c r="D50" s="118">
        <v>100</v>
      </c>
      <c r="E50" s="148">
        <v>0.4</v>
      </c>
      <c r="F50" s="148">
        <v>0.3</v>
      </c>
      <c r="G50" s="148">
        <v>10.3</v>
      </c>
      <c r="H50" s="118">
        <v>47</v>
      </c>
      <c r="I50" s="66"/>
      <c r="J50" s="66"/>
    </row>
    <row r="51" spans="1:10" s="52" customFormat="1">
      <c r="A51" s="160"/>
      <c r="B51" s="161" t="s">
        <v>25</v>
      </c>
      <c r="C51" s="161"/>
      <c r="D51" s="149">
        <v>500</v>
      </c>
      <c r="E51" s="150">
        <v>26.62</v>
      </c>
      <c r="F51" s="150">
        <v>21.13</v>
      </c>
      <c r="G51" s="150">
        <v>74.23</v>
      </c>
      <c r="H51" s="150">
        <v>599.05999999999995</v>
      </c>
      <c r="I51" s="66"/>
      <c r="J51" s="66"/>
    </row>
    <row r="52" spans="1:10" s="52" customFormat="1" ht="31.2">
      <c r="A52" s="160" t="s">
        <v>180</v>
      </c>
      <c r="B52" s="41" t="s">
        <v>181</v>
      </c>
      <c r="C52" s="42" t="s">
        <v>107</v>
      </c>
      <c r="D52" s="40">
        <v>150</v>
      </c>
      <c r="E52" s="41">
        <v>3.69</v>
      </c>
      <c r="F52" s="41">
        <v>3.94</v>
      </c>
      <c r="G52" s="41">
        <v>23.29</v>
      </c>
      <c r="H52" s="41">
        <v>143.79</v>
      </c>
      <c r="I52" s="66"/>
      <c r="J52" s="66"/>
    </row>
    <row r="53" spans="1:10" ht="31.2">
      <c r="A53" s="160"/>
      <c r="B53" s="40">
        <v>486</v>
      </c>
      <c r="C53" s="42" t="s">
        <v>128</v>
      </c>
      <c r="D53" s="40">
        <v>100</v>
      </c>
      <c r="E53" s="41">
        <v>7.63</v>
      </c>
      <c r="F53" s="41">
        <v>8.16</v>
      </c>
      <c r="G53" s="41">
        <v>31.26</v>
      </c>
      <c r="H53" s="41">
        <v>232.42</v>
      </c>
      <c r="I53" s="27"/>
      <c r="J53" s="27"/>
    </row>
    <row r="54" spans="1:10">
      <c r="A54" s="160"/>
      <c r="B54" s="40" t="s">
        <v>167</v>
      </c>
      <c r="C54" s="42" t="s">
        <v>31</v>
      </c>
      <c r="D54" s="40">
        <v>200</v>
      </c>
      <c r="E54" s="41">
        <v>3.99</v>
      </c>
      <c r="F54" s="41">
        <v>3.17</v>
      </c>
      <c r="G54" s="41">
        <v>16.34</v>
      </c>
      <c r="H54" s="41">
        <v>111.18</v>
      </c>
      <c r="I54" s="27"/>
      <c r="J54" s="27"/>
    </row>
    <row r="55" spans="1:10">
      <c r="A55" s="160"/>
      <c r="B55" s="40" t="s">
        <v>154</v>
      </c>
      <c r="C55" s="42" t="s">
        <v>350</v>
      </c>
      <c r="D55" s="40">
        <v>100</v>
      </c>
      <c r="E55" s="43">
        <v>0.4</v>
      </c>
      <c r="F55" s="43">
        <v>0.4</v>
      </c>
      <c r="G55" s="43">
        <v>9.8000000000000007</v>
      </c>
      <c r="H55" s="40">
        <v>47</v>
      </c>
      <c r="I55" s="27"/>
      <c r="J55" s="27"/>
    </row>
    <row r="56" spans="1:10">
      <c r="A56" s="160"/>
      <c r="B56" s="161" t="s">
        <v>25</v>
      </c>
      <c r="C56" s="161"/>
      <c r="D56" s="45">
        <v>550</v>
      </c>
      <c r="E56" s="46">
        <v>15.71</v>
      </c>
      <c r="F56" s="46">
        <v>15.67</v>
      </c>
      <c r="G56" s="46">
        <v>80.69</v>
      </c>
      <c r="H56" s="46">
        <v>534.39</v>
      </c>
      <c r="I56" s="27"/>
      <c r="J56" s="27"/>
    </row>
    <row r="57" spans="1:10">
      <c r="A57" s="160" t="s">
        <v>182</v>
      </c>
      <c r="B57" s="40">
        <v>356</v>
      </c>
      <c r="C57" s="42" t="s">
        <v>130</v>
      </c>
      <c r="D57" s="40">
        <v>90</v>
      </c>
      <c r="E57" s="41">
        <v>17.28</v>
      </c>
      <c r="F57" s="43">
        <v>14.9</v>
      </c>
      <c r="G57" s="41">
        <v>0.24</v>
      </c>
      <c r="H57" s="43">
        <v>244.5</v>
      </c>
      <c r="I57" s="27"/>
      <c r="J57" s="27"/>
    </row>
    <row r="58" spans="1:10" ht="31.2">
      <c r="A58" s="160"/>
      <c r="B58" s="40" t="s">
        <v>183</v>
      </c>
      <c r="C58" s="42" t="s">
        <v>184</v>
      </c>
      <c r="D58" s="40">
        <v>150</v>
      </c>
      <c r="E58" s="41">
        <v>3.47</v>
      </c>
      <c r="F58" s="41">
        <v>3.45</v>
      </c>
      <c r="G58" s="41">
        <v>31.61</v>
      </c>
      <c r="H58" s="41">
        <v>171.56</v>
      </c>
      <c r="I58" s="27"/>
      <c r="J58" s="27"/>
    </row>
    <row r="59" spans="1:10">
      <c r="A59" s="160"/>
      <c r="B59" s="40" t="s">
        <v>159</v>
      </c>
      <c r="C59" s="42" t="s">
        <v>24</v>
      </c>
      <c r="D59" s="40">
        <v>200</v>
      </c>
      <c r="E59" s="44"/>
      <c r="F59" s="44"/>
      <c r="G59" s="41">
        <v>11.09</v>
      </c>
      <c r="H59" s="41">
        <v>44.34</v>
      </c>
      <c r="I59" s="27"/>
      <c r="J59" s="27"/>
    </row>
    <row r="60" spans="1:10">
      <c r="A60" s="160"/>
      <c r="B60" s="41"/>
      <c r="C60" s="42" t="s">
        <v>64</v>
      </c>
      <c r="D60" s="40">
        <v>30</v>
      </c>
      <c r="E60" s="41">
        <v>2.37</v>
      </c>
      <c r="F60" s="43">
        <v>0.3</v>
      </c>
      <c r="G60" s="41">
        <v>14.49</v>
      </c>
      <c r="H60" s="43">
        <v>70.5</v>
      </c>
      <c r="I60" s="27"/>
      <c r="J60" s="27"/>
    </row>
    <row r="61" spans="1:10">
      <c r="A61" s="160"/>
      <c r="B61" s="40" t="s">
        <v>154</v>
      </c>
      <c r="C61" s="42" t="s">
        <v>351</v>
      </c>
      <c r="D61" s="40">
        <v>100</v>
      </c>
      <c r="E61" s="43">
        <v>0.4</v>
      </c>
      <c r="F61" s="43">
        <v>0.3</v>
      </c>
      <c r="G61" s="43">
        <v>10.3</v>
      </c>
      <c r="H61" s="40">
        <v>47</v>
      </c>
      <c r="I61" s="27"/>
      <c r="J61" s="27"/>
    </row>
    <row r="62" spans="1:10">
      <c r="A62" s="160"/>
      <c r="B62" s="161" t="s">
        <v>25</v>
      </c>
      <c r="C62" s="161"/>
      <c r="D62" s="45">
        <v>570</v>
      </c>
      <c r="E62" s="46">
        <v>23.52</v>
      </c>
      <c r="F62" s="46">
        <v>18.95</v>
      </c>
      <c r="G62" s="46">
        <v>67.73</v>
      </c>
      <c r="H62" s="47">
        <v>577.9</v>
      </c>
      <c r="I62" s="27"/>
      <c r="J62" s="27"/>
    </row>
    <row r="63" spans="1:10" ht="31.2">
      <c r="A63" s="160" t="s">
        <v>185</v>
      </c>
      <c r="B63" s="40" t="s">
        <v>186</v>
      </c>
      <c r="C63" s="42" t="s">
        <v>187</v>
      </c>
      <c r="D63" s="40">
        <v>95</v>
      </c>
      <c r="E63" s="43">
        <v>12.739999999999998</v>
      </c>
      <c r="F63" s="41">
        <v>8.5599999999999987</v>
      </c>
      <c r="G63" s="41">
        <v>10.92</v>
      </c>
      <c r="H63" s="41">
        <v>169.3</v>
      </c>
      <c r="I63" s="27"/>
      <c r="J63" s="27"/>
    </row>
    <row r="64" spans="1:10">
      <c r="A64" s="160"/>
      <c r="B64" s="40" t="s">
        <v>188</v>
      </c>
      <c r="C64" s="42" t="s">
        <v>189</v>
      </c>
      <c r="D64" s="40">
        <v>150</v>
      </c>
      <c r="E64" s="41">
        <v>3.68</v>
      </c>
      <c r="F64" s="41">
        <v>5.09</v>
      </c>
      <c r="G64" s="41">
        <v>29.07</v>
      </c>
      <c r="H64" s="41">
        <v>176.52</v>
      </c>
      <c r="I64" s="27"/>
      <c r="J64" s="27"/>
    </row>
    <row r="65" spans="1:10" ht="31.2">
      <c r="A65" s="160"/>
      <c r="B65" s="40" t="s">
        <v>174</v>
      </c>
      <c r="C65" s="42" t="s">
        <v>26</v>
      </c>
      <c r="D65" s="40">
        <v>200</v>
      </c>
      <c r="E65" s="41">
        <v>3.23</v>
      </c>
      <c r="F65" s="41">
        <v>2.5099999999999998</v>
      </c>
      <c r="G65" s="41">
        <v>20.67</v>
      </c>
      <c r="H65" s="41">
        <v>118.89</v>
      </c>
      <c r="I65" s="27"/>
      <c r="J65" s="27"/>
    </row>
    <row r="66" spans="1:10">
      <c r="A66" s="160"/>
      <c r="B66" s="41"/>
      <c r="C66" s="42" t="s">
        <v>64</v>
      </c>
      <c r="D66" s="40">
        <v>30</v>
      </c>
      <c r="E66" s="41">
        <v>2.37</v>
      </c>
      <c r="F66" s="43">
        <v>0.3</v>
      </c>
      <c r="G66" s="41">
        <v>14.49</v>
      </c>
      <c r="H66" s="43">
        <v>70.5</v>
      </c>
      <c r="I66" s="27"/>
      <c r="J66" s="27"/>
    </row>
    <row r="67" spans="1:10">
      <c r="A67" s="160"/>
      <c r="B67" s="40" t="s">
        <v>154</v>
      </c>
      <c r="C67" s="42" t="s">
        <v>350</v>
      </c>
      <c r="D67" s="40">
        <v>100</v>
      </c>
      <c r="E67" s="43">
        <v>0.4</v>
      </c>
      <c r="F67" s="43">
        <v>0.4</v>
      </c>
      <c r="G67" s="43">
        <v>9.8000000000000007</v>
      </c>
      <c r="H67" s="40">
        <v>47</v>
      </c>
      <c r="I67" s="27"/>
      <c r="J67" s="27"/>
    </row>
    <row r="68" spans="1:10">
      <c r="A68" s="160"/>
      <c r="B68" s="161" t="s">
        <v>25</v>
      </c>
      <c r="C68" s="161"/>
      <c r="D68" s="45">
        <v>575</v>
      </c>
      <c r="E68" s="46">
        <v>22.42</v>
      </c>
      <c r="F68" s="46">
        <v>16.86</v>
      </c>
      <c r="G68" s="46">
        <v>84.95</v>
      </c>
      <c r="H68" s="46">
        <v>582.21</v>
      </c>
      <c r="I68" s="27"/>
      <c r="J68" s="27"/>
    </row>
    <row r="69" spans="1:10">
      <c r="A69" s="160" t="s">
        <v>190</v>
      </c>
      <c r="B69" s="40" t="s">
        <v>191</v>
      </c>
      <c r="C69" s="42" t="s">
        <v>108</v>
      </c>
      <c r="D69" s="40">
        <v>90</v>
      </c>
      <c r="E69" s="41">
        <v>11.39</v>
      </c>
      <c r="F69" s="41">
        <v>9.85</v>
      </c>
      <c r="G69" s="41">
        <v>3.41</v>
      </c>
      <c r="H69" s="41">
        <v>145.72</v>
      </c>
      <c r="I69" s="27"/>
      <c r="J69" s="27"/>
    </row>
    <row r="70" spans="1:10" ht="31.2">
      <c r="A70" s="160"/>
      <c r="B70" s="40" t="s">
        <v>192</v>
      </c>
      <c r="C70" s="42" t="s">
        <v>27</v>
      </c>
      <c r="D70" s="40">
        <v>150</v>
      </c>
      <c r="E70" s="41">
        <v>6.34</v>
      </c>
      <c r="F70" s="41">
        <v>5.28</v>
      </c>
      <c r="G70" s="41">
        <v>28.62</v>
      </c>
      <c r="H70" s="41">
        <v>187.05</v>
      </c>
      <c r="I70" s="27"/>
      <c r="J70" s="27"/>
    </row>
    <row r="71" spans="1:10" ht="31.2">
      <c r="A71" s="160"/>
      <c r="B71" s="40" t="s">
        <v>153</v>
      </c>
      <c r="C71" s="42" t="s">
        <v>29</v>
      </c>
      <c r="D71" s="40">
        <v>200</v>
      </c>
      <c r="E71" s="41">
        <v>0.06</v>
      </c>
      <c r="F71" s="41">
        <v>0.01</v>
      </c>
      <c r="G71" s="41">
        <v>11.19</v>
      </c>
      <c r="H71" s="41">
        <v>46.28</v>
      </c>
      <c r="I71" s="27"/>
      <c r="J71" s="27"/>
    </row>
    <row r="72" spans="1:10">
      <c r="A72" s="160"/>
      <c r="B72" s="41"/>
      <c r="C72" s="42" t="s">
        <v>64</v>
      </c>
      <c r="D72" s="40">
        <v>30</v>
      </c>
      <c r="E72" s="41">
        <v>2.37</v>
      </c>
      <c r="F72" s="43">
        <v>0.3</v>
      </c>
      <c r="G72" s="41">
        <v>14.49</v>
      </c>
      <c r="H72" s="43">
        <v>70.5</v>
      </c>
      <c r="I72" s="27"/>
      <c r="J72" s="27"/>
    </row>
    <row r="73" spans="1:10" s="52" customFormat="1">
      <c r="A73" s="160"/>
      <c r="B73" s="40" t="s">
        <v>154</v>
      </c>
      <c r="C73" s="42" t="s">
        <v>351</v>
      </c>
      <c r="D73" s="40">
        <v>100</v>
      </c>
      <c r="E73" s="43">
        <v>0.4</v>
      </c>
      <c r="F73" s="43">
        <v>0.3</v>
      </c>
      <c r="G73" s="43">
        <v>10.3</v>
      </c>
      <c r="H73" s="40">
        <v>47</v>
      </c>
      <c r="I73" s="66"/>
      <c r="J73" s="66"/>
    </row>
    <row r="74" spans="1:10" s="52" customFormat="1">
      <c r="A74" s="160"/>
      <c r="B74" s="161" t="s">
        <v>25</v>
      </c>
      <c r="C74" s="161"/>
      <c r="D74" s="45">
        <v>570</v>
      </c>
      <c r="E74" s="46">
        <v>20.56</v>
      </c>
      <c r="F74" s="46">
        <v>15.74</v>
      </c>
      <c r="G74" s="46">
        <v>68.010000000000005</v>
      </c>
      <c r="H74" s="46">
        <v>496.55</v>
      </c>
      <c r="I74" s="66"/>
      <c r="J74" s="66"/>
    </row>
    <row r="75" spans="1:10" s="52" customFormat="1">
      <c r="A75" s="160" t="s">
        <v>193</v>
      </c>
      <c r="B75" s="40" t="s">
        <v>156</v>
      </c>
      <c r="C75" s="42" t="s">
        <v>28</v>
      </c>
      <c r="D75" s="40">
        <v>10</v>
      </c>
      <c r="E75" s="41">
        <v>0.08</v>
      </c>
      <c r="F75" s="41">
        <v>7.25</v>
      </c>
      <c r="G75" s="41">
        <v>0.13</v>
      </c>
      <c r="H75" s="41">
        <v>66.09</v>
      </c>
      <c r="I75" s="66"/>
      <c r="J75" s="66"/>
    </row>
    <row r="76" spans="1:10" s="52" customFormat="1" ht="31.2">
      <c r="A76" s="160"/>
      <c r="B76" s="41" t="s">
        <v>157</v>
      </c>
      <c r="C76" s="42" t="s">
        <v>194</v>
      </c>
      <c r="D76" s="40">
        <v>160</v>
      </c>
      <c r="E76" s="41">
        <v>21.68</v>
      </c>
      <c r="F76" s="41">
        <v>11.520000000000001</v>
      </c>
      <c r="G76" s="41">
        <v>32.82</v>
      </c>
      <c r="H76" s="41">
        <v>325.01</v>
      </c>
      <c r="I76" s="66"/>
      <c r="J76" s="66"/>
    </row>
    <row r="77" spans="1:10">
      <c r="A77" s="160"/>
      <c r="B77" s="40" t="s">
        <v>159</v>
      </c>
      <c r="C77" s="42" t="s">
        <v>24</v>
      </c>
      <c r="D77" s="40">
        <v>200</v>
      </c>
      <c r="E77" s="44"/>
      <c r="F77" s="44"/>
      <c r="G77" s="41">
        <v>11.09</v>
      </c>
      <c r="H77" s="41">
        <v>44.34</v>
      </c>
      <c r="I77" s="27"/>
      <c r="J77" s="27"/>
    </row>
    <row r="78" spans="1:10">
      <c r="A78" s="160"/>
      <c r="B78" s="41"/>
      <c r="C78" s="42" t="s">
        <v>64</v>
      </c>
      <c r="D78" s="40">
        <v>40</v>
      </c>
      <c r="E78" s="41">
        <v>3.16</v>
      </c>
      <c r="F78" s="43">
        <v>0.4</v>
      </c>
      <c r="G78" s="41">
        <v>19.32</v>
      </c>
      <c r="H78" s="40">
        <v>94</v>
      </c>
      <c r="I78" s="27"/>
      <c r="J78" s="27"/>
    </row>
    <row r="79" spans="1:10">
      <c r="A79" s="160"/>
      <c r="B79" s="40" t="s">
        <v>154</v>
      </c>
      <c r="C79" s="42" t="s">
        <v>350</v>
      </c>
      <c r="D79" s="40">
        <v>100</v>
      </c>
      <c r="E79" s="43">
        <v>0.4</v>
      </c>
      <c r="F79" s="43">
        <v>0.4</v>
      </c>
      <c r="G79" s="43">
        <v>9.8000000000000007</v>
      </c>
      <c r="H79" s="40">
        <v>47</v>
      </c>
      <c r="I79" s="27"/>
      <c r="J79" s="27"/>
    </row>
    <row r="80" spans="1:10">
      <c r="A80" s="160"/>
      <c r="B80" s="161" t="s">
        <v>25</v>
      </c>
      <c r="C80" s="161"/>
      <c r="D80" s="45">
        <v>510</v>
      </c>
      <c r="E80" s="46">
        <v>25.32</v>
      </c>
      <c r="F80" s="46">
        <v>19.57</v>
      </c>
      <c r="G80" s="46">
        <v>73.16</v>
      </c>
      <c r="H80" s="46">
        <v>576.44000000000005</v>
      </c>
      <c r="I80" s="27"/>
      <c r="J80" s="27"/>
    </row>
    <row r="81" spans="1:10">
      <c r="A81" s="160" t="s">
        <v>195</v>
      </c>
      <c r="B81" s="40" t="s">
        <v>162</v>
      </c>
      <c r="C81" s="42" t="s">
        <v>106</v>
      </c>
      <c r="D81" s="40">
        <v>15</v>
      </c>
      <c r="E81" s="43">
        <v>3.9</v>
      </c>
      <c r="F81" s="41">
        <v>3.92</v>
      </c>
      <c r="G81" s="44"/>
      <c r="H81" s="43">
        <v>51.6</v>
      </c>
      <c r="I81" s="27"/>
      <c r="J81" s="27"/>
    </row>
    <row r="82" spans="1:10">
      <c r="A82" s="160"/>
      <c r="B82" s="40" t="s">
        <v>163</v>
      </c>
      <c r="C82" s="42" t="s">
        <v>164</v>
      </c>
      <c r="D82" s="40">
        <v>15</v>
      </c>
      <c r="E82" s="41">
        <v>1.94</v>
      </c>
      <c r="F82" s="41">
        <v>3.27</v>
      </c>
      <c r="G82" s="41">
        <v>0.28999999999999998</v>
      </c>
      <c r="H82" s="43">
        <v>38.4</v>
      </c>
      <c r="I82" s="27"/>
      <c r="J82" s="27"/>
    </row>
    <row r="83" spans="1:10" ht="31.2">
      <c r="A83" s="160"/>
      <c r="B83" s="41" t="s">
        <v>349</v>
      </c>
      <c r="C83" s="42" t="s">
        <v>131</v>
      </c>
      <c r="D83" s="40">
        <v>150</v>
      </c>
      <c r="E83" s="41">
        <v>3.65</v>
      </c>
      <c r="F83" s="41">
        <v>4.68</v>
      </c>
      <c r="G83" s="41">
        <v>26.89</v>
      </c>
      <c r="H83" s="41">
        <v>164.63</v>
      </c>
      <c r="I83" s="27"/>
      <c r="J83" s="27"/>
    </row>
    <row r="84" spans="1:10">
      <c r="A84" s="160"/>
      <c r="B84" s="40" t="s">
        <v>167</v>
      </c>
      <c r="C84" s="42" t="s">
        <v>31</v>
      </c>
      <c r="D84" s="40">
        <v>200</v>
      </c>
      <c r="E84" s="41">
        <v>3.99</v>
      </c>
      <c r="F84" s="41">
        <v>3.17</v>
      </c>
      <c r="G84" s="41">
        <v>16.34</v>
      </c>
      <c r="H84" s="41">
        <v>111.18</v>
      </c>
      <c r="I84" s="27"/>
      <c r="J84" s="27"/>
    </row>
    <row r="85" spans="1:10">
      <c r="A85" s="160"/>
      <c r="B85" s="41"/>
      <c r="C85" s="42" t="s">
        <v>64</v>
      </c>
      <c r="D85" s="40">
        <v>30</v>
      </c>
      <c r="E85" s="41">
        <v>2.37</v>
      </c>
      <c r="F85" s="43">
        <v>0.3</v>
      </c>
      <c r="G85" s="41">
        <v>14.49</v>
      </c>
      <c r="H85" s="43">
        <v>70.5</v>
      </c>
      <c r="I85" s="27"/>
      <c r="J85" s="27"/>
    </row>
    <row r="86" spans="1:10">
      <c r="A86" s="160"/>
      <c r="B86" s="40" t="s">
        <v>154</v>
      </c>
      <c r="C86" s="42" t="s">
        <v>351</v>
      </c>
      <c r="D86" s="40">
        <v>100</v>
      </c>
      <c r="E86" s="43">
        <v>0.4</v>
      </c>
      <c r="F86" s="43">
        <v>0.3</v>
      </c>
      <c r="G86" s="43">
        <v>10.3</v>
      </c>
      <c r="H86" s="40">
        <v>47</v>
      </c>
      <c r="I86" s="27"/>
      <c r="J86" s="27"/>
    </row>
    <row r="87" spans="1:10">
      <c r="A87" s="160"/>
      <c r="B87" s="161" t="s">
        <v>25</v>
      </c>
      <c r="C87" s="161"/>
      <c r="D87" s="45">
        <v>510</v>
      </c>
      <c r="E87" s="46">
        <v>16.25</v>
      </c>
      <c r="F87" s="46">
        <v>15.64</v>
      </c>
      <c r="G87" s="46">
        <v>68.31</v>
      </c>
      <c r="H87" s="46">
        <v>483.31</v>
      </c>
      <c r="I87" s="27"/>
      <c r="J87" s="27"/>
    </row>
    <row r="88" spans="1:10" ht="31.2">
      <c r="A88" s="160" t="s">
        <v>196</v>
      </c>
      <c r="B88" s="40" t="s">
        <v>197</v>
      </c>
      <c r="C88" s="42" t="s">
        <v>198</v>
      </c>
      <c r="D88" s="40">
        <v>95</v>
      </c>
      <c r="E88" s="41">
        <v>13.28</v>
      </c>
      <c r="F88" s="41">
        <v>14.489999999999998</v>
      </c>
      <c r="G88" s="43">
        <v>12.67</v>
      </c>
      <c r="H88" s="41">
        <v>234.33999999999997</v>
      </c>
      <c r="I88" s="27"/>
      <c r="J88" s="27"/>
    </row>
    <row r="89" spans="1:10" ht="31.2">
      <c r="A89" s="160"/>
      <c r="B89" s="40" t="s">
        <v>183</v>
      </c>
      <c r="C89" s="42" t="s">
        <v>199</v>
      </c>
      <c r="D89" s="40">
        <v>150</v>
      </c>
      <c r="E89" s="41">
        <v>3.47</v>
      </c>
      <c r="F89" s="41">
        <v>3.45</v>
      </c>
      <c r="G89" s="41">
        <v>31.61</v>
      </c>
      <c r="H89" s="41">
        <v>171.56</v>
      </c>
      <c r="I89" s="27"/>
      <c r="J89" s="27"/>
    </row>
    <row r="90" spans="1:10" ht="31.2">
      <c r="A90" s="160"/>
      <c r="B90" s="40" t="s">
        <v>153</v>
      </c>
      <c r="C90" s="42" t="s">
        <v>29</v>
      </c>
      <c r="D90" s="40">
        <v>200</v>
      </c>
      <c r="E90" s="41">
        <v>0.06</v>
      </c>
      <c r="F90" s="41">
        <v>0.01</v>
      </c>
      <c r="G90" s="41">
        <v>11.19</v>
      </c>
      <c r="H90" s="41">
        <v>46.28</v>
      </c>
      <c r="I90" s="27"/>
      <c r="J90" s="27"/>
    </row>
    <row r="91" spans="1:10">
      <c r="A91" s="160"/>
      <c r="B91" s="41"/>
      <c r="C91" s="42" t="s">
        <v>64</v>
      </c>
      <c r="D91" s="40">
        <v>30</v>
      </c>
      <c r="E91" s="41">
        <v>2.37</v>
      </c>
      <c r="F91" s="43">
        <v>0.3</v>
      </c>
      <c r="G91" s="41">
        <v>14.49</v>
      </c>
      <c r="H91" s="43">
        <v>70.5</v>
      </c>
      <c r="I91" s="27"/>
      <c r="J91" s="27"/>
    </row>
    <row r="92" spans="1:10">
      <c r="A92" s="160"/>
      <c r="B92" s="40" t="s">
        <v>154</v>
      </c>
      <c r="C92" s="42" t="s">
        <v>350</v>
      </c>
      <c r="D92" s="40">
        <v>100</v>
      </c>
      <c r="E92" s="43">
        <v>0.4</v>
      </c>
      <c r="F92" s="43">
        <v>0.4</v>
      </c>
      <c r="G92" s="43">
        <v>9.8000000000000007</v>
      </c>
      <c r="H92" s="40">
        <v>47</v>
      </c>
      <c r="I92" s="27"/>
      <c r="J92" s="27"/>
    </row>
    <row r="93" spans="1:10">
      <c r="A93" s="160"/>
      <c r="B93" s="161" t="s">
        <v>25</v>
      </c>
      <c r="C93" s="161"/>
      <c r="D93" s="45">
        <v>575</v>
      </c>
      <c r="E93" s="46">
        <v>19.579999999999998</v>
      </c>
      <c r="F93" s="46">
        <v>18.649999999999999</v>
      </c>
      <c r="G93" s="46">
        <v>79.760000000000005</v>
      </c>
      <c r="H93" s="46">
        <v>569.67999999999995</v>
      </c>
      <c r="I93" s="27"/>
      <c r="J93" s="27"/>
    </row>
    <row r="94" spans="1:10">
      <c r="A94" s="160" t="s">
        <v>200</v>
      </c>
      <c r="B94" s="40" t="s">
        <v>172</v>
      </c>
      <c r="C94" s="42" t="s">
        <v>132</v>
      </c>
      <c r="D94" s="40">
        <v>130</v>
      </c>
      <c r="E94" s="41">
        <v>15.45</v>
      </c>
      <c r="F94" s="41">
        <v>15.72</v>
      </c>
      <c r="G94" s="41">
        <v>2.73</v>
      </c>
      <c r="H94" s="43">
        <v>215.2</v>
      </c>
      <c r="I94" s="27"/>
      <c r="J94" s="27"/>
    </row>
    <row r="95" spans="1:10" ht="31.2">
      <c r="A95" s="160"/>
      <c r="B95" s="41" t="s">
        <v>173</v>
      </c>
      <c r="C95" s="42" t="s">
        <v>546</v>
      </c>
      <c r="D95" s="40">
        <v>40</v>
      </c>
      <c r="E95" s="41">
        <v>1.24</v>
      </c>
      <c r="F95" s="41">
        <v>0.08</v>
      </c>
      <c r="G95" s="40">
        <v>2.6</v>
      </c>
      <c r="H95" s="43">
        <v>16</v>
      </c>
      <c r="I95" s="27"/>
      <c r="J95" s="27"/>
    </row>
    <row r="96" spans="1:10" ht="31.2">
      <c r="A96" s="160"/>
      <c r="B96" s="40" t="s">
        <v>174</v>
      </c>
      <c r="C96" s="42" t="s">
        <v>26</v>
      </c>
      <c r="D96" s="40">
        <v>200</v>
      </c>
      <c r="E96" s="41">
        <v>3.23</v>
      </c>
      <c r="F96" s="41">
        <v>2.5099999999999998</v>
      </c>
      <c r="G96" s="41">
        <v>20.67</v>
      </c>
      <c r="H96" s="41">
        <v>118.89</v>
      </c>
      <c r="I96" s="27"/>
      <c r="J96" s="27"/>
    </row>
    <row r="97" spans="1:10" s="52" customFormat="1">
      <c r="A97" s="160"/>
      <c r="B97" s="41"/>
      <c r="C97" s="42" t="s">
        <v>64</v>
      </c>
      <c r="D97" s="40">
        <v>70</v>
      </c>
      <c r="E97" s="41">
        <v>5.53</v>
      </c>
      <c r="F97" s="43">
        <v>0.7</v>
      </c>
      <c r="G97" s="41">
        <v>33.81</v>
      </c>
      <c r="H97" s="43">
        <v>164.5</v>
      </c>
      <c r="I97" s="66"/>
      <c r="J97" s="66"/>
    </row>
    <row r="98" spans="1:10" s="52" customFormat="1">
      <c r="A98" s="160"/>
      <c r="B98" s="40" t="s">
        <v>154</v>
      </c>
      <c r="C98" s="42" t="s">
        <v>352</v>
      </c>
      <c r="D98" s="40">
        <v>100</v>
      </c>
      <c r="E98" s="43">
        <v>1.5</v>
      </c>
      <c r="F98" s="43">
        <v>0.5</v>
      </c>
      <c r="G98" s="40">
        <v>21</v>
      </c>
      <c r="H98" s="40">
        <v>96</v>
      </c>
      <c r="I98" s="66"/>
      <c r="J98" s="66"/>
    </row>
    <row r="99" spans="1:10" s="52" customFormat="1">
      <c r="A99" s="160"/>
      <c r="B99" s="161" t="s">
        <v>25</v>
      </c>
      <c r="C99" s="161"/>
      <c r="D99" s="45">
        <v>540</v>
      </c>
      <c r="E99" s="46">
        <v>26.95</v>
      </c>
      <c r="F99" s="46">
        <v>19.510000000000002</v>
      </c>
      <c r="G99" s="46">
        <v>80.81</v>
      </c>
      <c r="H99" s="46">
        <v>610.59</v>
      </c>
      <c r="I99" s="66"/>
      <c r="J99" s="66"/>
    </row>
    <row r="100" spans="1:10" s="52" customFormat="1">
      <c r="A100" s="160" t="s">
        <v>201</v>
      </c>
      <c r="B100" s="40" t="s">
        <v>202</v>
      </c>
      <c r="C100" s="42" t="s">
        <v>129</v>
      </c>
      <c r="D100" s="40">
        <v>90</v>
      </c>
      <c r="E100" s="41">
        <v>13.59</v>
      </c>
      <c r="F100" s="41">
        <v>11.42</v>
      </c>
      <c r="G100" s="41">
        <v>3.41</v>
      </c>
      <c r="H100" s="41">
        <v>170.92</v>
      </c>
      <c r="I100" s="66"/>
      <c r="J100" s="66"/>
    </row>
    <row r="101" spans="1:10" ht="31.2">
      <c r="A101" s="160"/>
      <c r="B101" s="40" t="s">
        <v>192</v>
      </c>
      <c r="C101" s="42" t="s">
        <v>27</v>
      </c>
      <c r="D101" s="40">
        <v>150</v>
      </c>
      <c r="E101" s="41">
        <v>6.34</v>
      </c>
      <c r="F101" s="41">
        <v>5.28</v>
      </c>
      <c r="G101" s="41">
        <v>28.62</v>
      </c>
      <c r="H101" s="41">
        <v>187.05</v>
      </c>
      <c r="I101" s="27"/>
      <c r="J101" s="27"/>
    </row>
    <row r="102" spans="1:10">
      <c r="A102" s="160"/>
      <c r="B102" s="40" t="s">
        <v>159</v>
      </c>
      <c r="C102" s="42" t="s">
        <v>24</v>
      </c>
      <c r="D102" s="40">
        <v>200</v>
      </c>
      <c r="E102" s="44"/>
      <c r="F102" s="44"/>
      <c r="G102" s="41">
        <v>11.09</v>
      </c>
      <c r="H102" s="41">
        <v>44.34</v>
      </c>
      <c r="I102" s="27"/>
      <c r="J102" s="27"/>
    </row>
    <row r="103" spans="1:10">
      <c r="A103" s="160"/>
      <c r="B103" s="41"/>
      <c r="C103" s="42" t="s">
        <v>64</v>
      </c>
      <c r="D103" s="40">
        <v>30</v>
      </c>
      <c r="E103" s="41">
        <v>2.37</v>
      </c>
      <c r="F103" s="43">
        <v>0.3</v>
      </c>
      <c r="G103" s="41">
        <v>14.49</v>
      </c>
      <c r="H103" s="43">
        <v>70.5</v>
      </c>
      <c r="I103" s="27"/>
      <c r="J103" s="27"/>
    </row>
    <row r="104" spans="1:10">
      <c r="A104" s="160"/>
      <c r="B104" s="40" t="s">
        <v>154</v>
      </c>
      <c r="C104" s="42" t="s">
        <v>350</v>
      </c>
      <c r="D104" s="40">
        <v>100</v>
      </c>
      <c r="E104" s="43">
        <v>0.4</v>
      </c>
      <c r="F104" s="43">
        <v>0.4</v>
      </c>
      <c r="G104" s="43">
        <v>9.8000000000000007</v>
      </c>
      <c r="H104" s="40">
        <v>47</v>
      </c>
      <c r="I104" s="27"/>
      <c r="J104" s="27"/>
    </row>
    <row r="105" spans="1:10">
      <c r="A105" s="160"/>
      <c r="B105" s="161" t="s">
        <v>25</v>
      </c>
      <c r="C105" s="161"/>
      <c r="D105" s="45">
        <v>570</v>
      </c>
      <c r="E105" s="46">
        <v>22.7</v>
      </c>
      <c r="F105" s="46">
        <v>17.399999999999999</v>
      </c>
      <c r="G105" s="46">
        <v>67.41</v>
      </c>
      <c r="H105" s="46">
        <v>519.80999999999995</v>
      </c>
      <c r="I105" s="27"/>
      <c r="J105" s="27"/>
    </row>
    <row r="106" spans="1:10">
      <c r="A106" s="160" t="s">
        <v>203</v>
      </c>
      <c r="B106" s="40" t="s">
        <v>156</v>
      </c>
      <c r="C106" s="42" t="s">
        <v>28</v>
      </c>
      <c r="D106" s="151">
        <v>10</v>
      </c>
      <c r="E106" s="152">
        <v>0.08</v>
      </c>
      <c r="F106" s="152">
        <v>7.25</v>
      </c>
      <c r="G106" s="152">
        <v>0.13</v>
      </c>
      <c r="H106" s="152">
        <v>66.09</v>
      </c>
      <c r="I106" s="27"/>
      <c r="J106" s="27"/>
    </row>
    <row r="107" spans="1:10" ht="31.2">
      <c r="A107" s="160"/>
      <c r="B107" s="40" t="s">
        <v>179</v>
      </c>
      <c r="C107" s="42" t="s">
        <v>539</v>
      </c>
      <c r="D107" s="151">
        <v>150</v>
      </c>
      <c r="E107" s="152">
        <v>22.92</v>
      </c>
      <c r="F107" s="152">
        <v>13.17</v>
      </c>
      <c r="G107" s="152">
        <v>33.29</v>
      </c>
      <c r="H107" s="152">
        <v>345.68999999999994</v>
      </c>
      <c r="I107" s="27"/>
      <c r="J107" s="27"/>
    </row>
    <row r="108" spans="1:10" ht="31.2">
      <c r="A108" s="160"/>
      <c r="B108" s="40" t="s">
        <v>153</v>
      </c>
      <c r="C108" s="42" t="s">
        <v>29</v>
      </c>
      <c r="D108" s="151">
        <v>200</v>
      </c>
      <c r="E108" s="152">
        <v>0.06</v>
      </c>
      <c r="F108" s="152">
        <v>0.01</v>
      </c>
      <c r="G108" s="152">
        <v>11.19</v>
      </c>
      <c r="H108" s="152">
        <v>46.28</v>
      </c>
      <c r="I108" s="27"/>
      <c r="J108" s="27"/>
    </row>
    <row r="109" spans="1:10">
      <c r="A109" s="160"/>
      <c r="B109" s="41"/>
      <c r="C109" s="42" t="s">
        <v>64</v>
      </c>
      <c r="D109" s="151">
        <v>40</v>
      </c>
      <c r="E109" s="152">
        <v>3.16</v>
      </c>
      <c r="F109" s="153">
        <v>0.4</v>
      </c>
      <c r="G109" s="152">
        <v>19.32</v>
      </c>
      <c r="H109" s="151">
        <v>94</v>
      </c>
      <c r="I109" s="27"/>
      <c r="J109" s="27"/>
    </row>
    <row r="110" spans="1:10">
      <c r="A110" s="160"/>
      <c r="B110" s="40" t="s">
        <v>154</v>
      </c>
      <c r="C110" s="42" t="s">
        <v>351</v>
      </c>
      <c r="D110" s="151">
        <v>100</v>
      </c>
      <c r="E110" s="153">
        <v>0.4</v>
      </c>
      <c r="F110" s="153">
        <v>0.3</v>
      </c>
      <c r="G110" s="153">
        <v>10.3</v>
      </c>
      <c r="H110" s="151">
        <v>47</v>
      </c>
      <c r="I110" s="27"/>
      <c r="J110" s="27"/>
    </row>
    <row r="111" spans="1:10">
      <c r="A111" s="160"/>
      <c r="B111" s="161" t="s">
        <v>25</v>
      </c>
      <c r="C111" s="161"/>
      <c r="D111" s="154">
        <v>500</v>
      </c>
      <c r="E111" s="155">
        <v>26.62</v>
      </c>
      <c r="F111" s="155">
        <v>21.13</v>
      </c>
      <c r="G111" s="155">
        <v>74.23</v>
      </c>
      <c r="H111" s="155">
        <v>599.05999999999995</v>
      </c>
      <c r="I111" s="27"/>
      <c r="J111" s="27"/>
    </row>
    <row r="112" spans="1:10" ht="31.2">
      <c r="A112" s="160" t="s">
        <v>204</v>
      </c>
      <c r="B112" s="41" t="s">
        <v>165</v>
      </c>
      <c r="C112" s="42" t="s">
        <v>166</v>
      </c>
      <c r="D112" s="40">
        <v>150</v>
      </c>
      <c r="E112" s="41">
        <v>5.22</v>
      </c>
      <c r="F112" s="41">
        <v>5.27</v>
      </c>
      <c r="G112" s="41">
        <v>26.01</v>
      </c>
      <c r="H112" s="41">
        <v>174.04</v>
      </c>
      <c r="I112" s="27"/>
      <c r="J112" s="27"/>
    </row>
    <row r="113" spans="1:10" ht="31.2">
      <c r="A113" s="160"/>
      <c r="B113" s="40">
        <v>486</v>
      </c>
      <c r="C113" s="42" t="s">
        <v>128</v>
      </c>
      <c r="D113" s="40">
        <v>100</v>
      </c>
      <c r="E113" s="41">
        <v>7.63</v>
      </c>
      <c r="F113" s="41">
        <v>8.16</v>
      </c>
      <c r="G113" s="41">
        <v>31.26</v>
      </c>
      <c r="H113" s="41">
        <v>232.42</v>
      </c>
      <c r="I113" s="27"/>
      <c r="J113" s="27"/>
    </row>
    <row r="114" spans="1:10">
      <c r="A114" s="160"/>
      <c r="B114" s="40" t="s">
        <v>167</v>
      </c>
      <c r="C114" s="42" t="s">
        <v>31</v>
      </c>
      <c r="D114" s="40">
        <v>200</v>
      </c>
      <c r="E114" s="41">
        <v>3.99</v>
      </c>
      <c r="F114" s="41">
        <v>3.17</v>
      </c>
      <c r="G114" s="41">
        <v>16.34</v>
      </c>
      <c r="H114" s="41">
        <v>111.18</v>
      </c>
      <c r="I114" s="27"/>
      <c r="J114" s="27"/>
    </row>
    <row r="115" spans="1:10">
      <c r="A115" s="160"/>
      <c r="B115" s="40" t="s">
        <v>154</v>
      </c>
      <c r="C115" s="42" t="s">
        <v>350</v>
      </c>
      <c r="D115" s="40">
        <v>100</v>
      </c>
      <c r="E115" s="43">
        <v>0.4</v>
      </c>
      <c r="F115" s="43">
        <v>0.4</v>
      </c>
      <c r="G115" s="43">
        <v>9.8000000000000007</v>
      </c>
      <c r="H115" s="40">
        <v>47</v>
      </c>
      <c r="I115" s="27"/>
      <c r="J115" s="27"/>
    </row>
    <row r="116" spans="1:10">
      <c r="A116" s="160"/>
      <c r="B116" s="161" t="s">
        <v>25</v>
      </c>
      <c r="C116" s="161"/>
      <c r="D116" s="45">
        <v>550</v>
      </c>
      <c r="E116" s="46">
        <v>17.239999999999998</v>
      </c>
      <c r="F116" s="46">
        <v>17</v>
      </c>
      <c r="G116" s="46">
        <v>83.41</v>
      </c>
      <c r="H116" s="46">
        <v>564.64</v>
      </c>
      <c r="I116" s="27"/>
      <c r="J116" s="27"/>
    </row>
    <row r="117" spans="1:10">
      <c r="A117" s="160" t="s">
        <v>205</v>
      </c>
      <c r="B117" s="40">
        <v>356</v>
      </c>
      <c r="C117" s="42" t="s">
        <v>130</v>
      </c>
      <c r="D117" s="40">
        <v>90</v>
      </c>
      <c r="E117" s="41">
        <v>17.28</v>
      </c>
      <c r="F117" s="43">
        <v>14.9</v>
      </c>
      <c r="G117" s="41">
        <v>0.24</v>
      </c>
      <c r="H117" s="43">
        <v>244.5</v>
      </c>
      <c r="I117" s="27"/>
      <c r="J117" s="27"/>
    </row>
    <row r="118" spans="1:10" ht="31.2">
      <c r="A118" s="160"/>
      <c r="B118" s="40" t="s">
        <v>183</v>
      </c>
      <c r="C118" s="42" t="s">
        <v>109</v>
      </c>
      <c r="D118" s="40">
        <v>150</v>
      </c>
      <c r="E118" s="41">
        <v>3.47</v>
      </c>
      <c r="F118" s="41">
        <v>3.45</v>
      </c>
      <c r="G118" s="41">
        <v>31.61</v>
      </c>
      <c r="H118" s="41">
        <v>171.56</v>
      </c>
      <c r="I118" s="27"/>
      <c r="J118" s="27"/>
    </row>
    <row r="119" spans="1:10">
      <c r="A119" s="160"/>
      <c r="B119" s="40" t="s">
        <v>159</v>
      </c>
      <c r="C119" s="42" t="s">
        <v>24</v>
      </c>
      <c r="D119" s="40">
        <v>200</v>
      </c>
      <c r="E119" s="44"/>
      <c r="F119" s="44"/>
      <c r="G119" s="41">
        <v>11.09</v>
      </c>
      <c r="H119" s="41">
        <v>44.34</v>
      </c>
      <c r="I119" s="27"/>
      <c r="J119" s="27"/>
    </row>
    <row r="120" spans="1:10">
      <c r="A120" s="160"/>
      <c r="B120" s="41"/>
      <c r="C120" s="42" t="s">
        <v>64</v>
      </c>
      <c r="D120" s="40">
        <v>30</v>
      </c>
      <c r="E120" s="41">
        <v>2.37</v>
      </c>
      <c r="F120" s="43">
        <v>0.3</v>
      </c>
      <c r="G120" s="41">
        <v>14.49</v>
      </c>
      <c r="H120" s="43">
        <v>70.5</v>
      </c>
      <c r="I120" s="27"/>
      <c r="J120" s="27"/>
    </row>
    <row r="121" spans="1:10" s="52" customFormat="1">
      <c r="A121" s="160"/>
      <c r="B121" s="40" t="s">
        <v>154</v>
      </c>
      <c r="C121" s="42" t="s">
        <v>351</v>
      </c>
      <c r="D121" s="40">
        <v>100</v>
      </c>
      <c r="E121" s="43">
        <v>0.4</v>
      </c>
      <c r="F121" s="43">
        <v>0.3</v>
      </c>
      <c r="G121" s="43">
        <v>10.3</v>
      </c>
      <c r="H121" s="40">
        <v>47</v>
      </c>
      <c r="I121" s="66"/>
      <c r="J121" s="66"/>
    </row>
    <row r="122" spans="1:10" s="52" customFormat="1">
      <c r="A122" s="160"/>
      <c r="B122" s="161" t="s">
        <v>25</v>
      </c>
      <c r="C122" s="161"/>
      <c r="D122" s="45">
        <v>570</v>
      </c>
      <c r="E122" s="46">
        <v>23.52</v>
      </c>
      <c r="F122" s="46">
        <v>18.95</v>
      </c>
      <c r="G122" s="46">
        <v>67.73</v>
      </c>
      <c r="H122" s="47">
        <v>577.9</v>
      </c>
      <c r="I122" s="66"/>
      <c r="J122" s="66"/>
    </row>
    <row r="123" spans="1:10" s="52" customFormat="1" ht="31.2">
      <c r="A123" s="160" t="s">
        <v>206</v>
      </c>
      <c r="B123" s="40" t="s">
        <v>186</v>
      </c>
      <c r="C123" s="42" t="s">
        <v>127</v>
      </c>
      <c r="D123" s="40">
        <v>95</v>
      </c>
      <c r="E123" s="43">
        <v>12.739999999999998</v>
      </c>
      <c r="F123" s="41">
        <v>8.5599999999999987</v>
      </c>
      <c r="G123" s="41">
        <v>10.92</v>
      </c>
      <c r="H123" s="41">
        <v>169.3</v>
      </c>
      <c r="I123" s="66"/>
      <c r="J123" s="66"/>
    </row>
    <row r="124" spans="1:10" s="52" customFormat="1">
      <c r="A124" s="160"/>
      <c r="B124" s="40" t="s">
        <v>188</v>
      </c>
      <c r="C124" s="42" t="s">
        <v>189</v>
      </c>
      <c r="D124" s="40">
        <v>150</v>
      </c>
      <c r="E124" s="41">
        <v>3.68</v>
      </c>
      <c r="F124" s="41">
        <v>5.09</v>
      </c>
      <c r="G124" s="41">
        <v>29.07</v>
      </c>
      <c r="H124" s="41">
        <v>176.52</v>
      </c>
      <c r="I124" s="66"/>
      <c r="J124" s="66"/>
    </row>
    <row r="125" spans="1:10" ht="31.2">
      <c r="A125" s="160"/>
      <c r="B125" s="40" t="s">
        <v>174</v>
      </c>
      <c r="C125" s="42" t="s">
        <v>26</v>
      </c>
      <c r="D125" s="40">
        <v>200</v>
      </c>
      <c r="E125" s="41">
        <v>3.23</v>
      </c>
      <c r="F125" s="41">
        <v>2.5099999999999998</v>
      </c>
      <c r="G125" s="41">
        <v>20.67</v>
      </c>
      <c r="H125" s="41">
        <v>118.89</v>
      </c>
      <c r="I125" s="27"/>
      <c r="J125" s="27"/>
    </row>
    <row r="126" spans="1:10">
      <c r="A126" s="160"/>
      <c r="B126" s="41"/>
      <c r="C126" s="42" t="s">
        <v>64</v>
      </c>
      <c r="D126" s="40">
        <v>30</v>
      </c>
      <c r="E126" s="41">
        <v>2.37</v>
      </c>
      <c r="F126" s="43">
        <v>0.3</v>
      </c>
      <c r="G126" s="41">
        <v>14.49</v>
      </c>
      <c r="H126" s="43">
        <v>70.5</v>
      </c>
      <c r="I126" s="27"/>
      <c r="J126" s="27"/>
    </row>
    <row r="127" spans="1:10">
      <c r="A127" s="160"/>
      <c r="B127" s="40" t="s">
        <v>154</v>
      </c>
      <c r="C127" s="42" t="s">
        <v>350</v>
      </c>
      <c r="D127" s="40">
        <v>100</v>
      </c>
      <c r="E127" s="43">
        <v>0.4</v>
      </c>
      <c r="F127" s="43">
        <v>0.4</v>
      </c>
      <c r="G127" s="43">
        <v>9.8000000000000007</v>
      </c>
      <c r="H127" s="40">
        <v>47</v>
      </c>
      <c r="I127" s="27"/>
      <c r="J127" s="27"/>
    </row>
    <row r="128" spans="1:10">
      <c r="A128" s="160"/>
      <c r="B128" s="161" t="s">
        <v>25</v>
      </c>
      <c r="C128" s="161"/>
      <c r="D128" s="45">
        <v>575</v>
      </c>
      <c r="E128" s="46">
        <v>22.42</v>
      </c>
      <c r="F128" s="46">
        <v>16.86</v>
      </c>
      <c r="G128" s="46">
        <v>84.95</v>
      </c>
      <c r="H128" s="46">
        <v>582.21</v>
      </c>
      <c r="I128" s="27"/>
      <c r="J128" s="27"/>
    </row>
    <row r="129" spans="1:10">
      <c r="A129" s="48"/>
      <c r="B129" s="49"/>
      <c r="C129" s="49"/>
      <c r="D129" s="50"/>
      <c r="E129" s="51"/>
      <c r="F129" s="51"/>
      <c r="G129" s="51"/>
      <c r="H129" s="51"/>
      <c r="I129" s="27"/>
      <c r="J129" s="27"/>
    </row>
    <row r="130" spans="1:10" ht="15.75" customHeight="1">
      <c r="A130" s="160"/>
      <c r="B130" s="160"/>
      <c r="C130" s="160"/>
      <c r="D130" s="162" t="s">
        <v>18</v>
      </c>
      <c r="E130" s="162" t="s">
        <v>19</v>
      </c>
      <c r="F130" s="162"/>
      <c r="G130" s="162"/>
      <c r="H130" s="162" t="s">
        <v>20</v>
      </c>
      <c r="I130" s="27"/>
      <c r="J130" s="27"/>
    </row>
    <row r="131" spans="1:10">
      <c r="A131" s="160"/>
      <c r="B131" s="160"/>
      <c r="C131" s="160"/>
      <c r="D131" s="162"/>
      <c r="E131" s="124" t="s">
        <v>21</v>
      </c>
      <c r="F131" s="124" t="s">
        <v>22</v>
      </c>
      <c r="G131" s="124" t="s">
        <v>23</v>
      </c>
      <c r="H131" s="162"/>
      <c r="I131" s="27"/>
      <c r="J131" s="27"/>
    </row>
    <row r="132" spans="1:10">
      <c r="A132" s="165" t="s">
        <v>207</v>
      </c>
      <c r="B132" s="165"/>
      <c r="C132" s="165"/>
      <c r="D132" s="115">
        <v>10970</v>
      </c>
      <c r="E132" s="116">
        <v>450.34</v>
      </c>
      <c r="F132" s="116">
        <v>357.49</v>
      </c>
      <c r="G132" s="117">
        <v>1498.8</v>
      </c>
      <c r="H132" s="117">
        <v>11173.64</v>
      </c>
      <c r="I132" s="27"/>
      <c r="J132" s="27"/>
    </row>
    <row r="133" spans="1:10">
      <c r="A133" s="207" t="s">
        <v>208</v>
      </c>
      <c r="B133" s="207"/>
      <c r="C133" s="207"/>
      <c r="D133" s="118">
        <v>549</v>
      </c>
      <c r="E133" s="116">
        <v>22.52</v>
      </c>
      <c r="F133" s="116">
        <v>17.87</v>
      </c>
      <c r="G133" s="116">
        <v>74.94</v>
      </c>
      <c r="H133" s="116">
        <v>558.67999999999995</v>
      </c>
      <c r="I133" s="27"/>
      <c r="J133" s="27"/>
    </row>
    <row r="134" spans="1:10">
      <c r="A134" s="165" t="s">
        <v>209</v>
      </c>
      <c r="B134" s="165"/>
      <c r="C134" s="165"/>
      <c r="D134" s="119"/>
      <c r="E134" s="120">
        <v>29</v>
      </c>
      <c r="F134" s="120">
        <v>23</v>
      </c>
      <c r="G134" s="120">
        <v>22</v>
      </c>
      <c r="H134" s="120">
        <v>24</v>
      </c>
      <c r="I134" s="27"/>
      <c r="J134" s="27"/>
    </row>
    <row r="135" spans="1:10">
      <c r="A135" s="165" t="s">
        <v>32</v>
      </c>
      <c r="B135" s="165"/>
      <c r="C135" s="165"/>
      <c r="D135" s="44"/>
      <c r="E135" s="38">
        <v>77</v>
      </c>
      <c r="F135" s="38">
        <v>79</v>
      </c>
      <c r="G135" s="38">
        <v>335</v>
      </c>
      <c r="H135" s="39">
        <v>2350</v>
      </c>
      <c r="I135" s="27"/>
      <c r="J135" s="27"/>
    </row>
    <row r="136" spans="1:10">
      <c r="A136" s="64"/>
      <c r="B136" s="64"/>
      <c r="C136" s="65"/>
      <c r="D136" s="65"/>
      <c r="E136" s="65"/>
      <c r="F136" s="65"/>
      <c r="G136" s="65"/>
      <c r="H136" s="146"/>
      <c r="I136" s="27"/>
      <c r="J136" s="27"/>
    </row>
    <row r="137" spans="1:10">
      <c r="A137" s="64"/>
      <c r="B137" s="64"/>
      <c r="C137" s="65"/>
      <c r="D137" s="65"/>
      <c r="E137" s="65"/>
      <c r="F137" s="65"/>
      <c r="G137" s="65"/>
      <c r="H137" s="146"/>
      <c r="I137" s="27"/>
      <c r="J137" s="27"/>
    </row>
    <row r="138" spans="1:10">
      <c r="A138" s="64"/>
      <c r="B138" s="64"/>
      <c r="C138" s="65"/>
      <c r="D138" s="65"/>
      <c r="E138" s="65"/>
      <c r="F138" s="65"/>
      <c r="G138" s="65"/>
      <c r="H138" s="146"/>
      <c r="I138" s="27"/>
      <c r="J138" s="27"/>
    </row>
    <row r="139" spans="1:10">
      <c r="A139" s="64"/>
      <c r="B139" s="64"/>
      <c r="C139" s="65"/>
      <c r="D139" s="65"/>
      <c r="E139" s="65"/>
      <c r="F139" s="65"/>
      <c r="G139" s="65"/>
      <c r="H139" s="146"/>
      <c r="I139" s="27"/>
      <c r="J139" s="27"/>
    </row>
    <row r="140" spans="1:10">
      <c r="A140" s="64"/>
      <c r="B140" s="64"/>
      <c r="C140" s="65"/>
      <c r="D140" s="65"/>
      <c r="E140" s="65"/>
      <c r="F140" s="65"/>
      <c r="G140" s="65"/>
      <c r="H140" s="146"/>
      <c r="I140" s="27"/>
      <c r="J140" s="27"/>
    </row>
  </sheetData>
  <mergeCells count="57">
    <mergeCell ref="A2:H2"/>
    <mergeCell ref="F3:G3"/>
    <mergeCell ref="F4:G4"/>
    <mergeCell ref="A5:A6"/>
    <mergeCell ref="B5:B6"/>
    <mergeCell ref="C5:C6"/>
    <mergeCell ref="D5:D6"/>
    <mergeCell ref="E5:G5"/>
    <mergeCell ref="H5:H6"/>
    <mergeCell ref="A8:A13"/>
    <mergeCell ref="B13:C13"/>
    <mergeCell ref="A14:A19"/>
    <mergeCell ref="B19:C19"/>
    <mergeCell ref="A20:A26"/>
    <mergeCell ref="B26:C26"/>
    <mergeCell ref="A27:A32"/>
    <mergeCell ref="B32:C32"/>
    <mergeCell ref="A33:A38"/>
    <mergeCell ref="B38:C38"/>
    <mergeCell ref="A39:A45"/>
    <mergeCell ref="B45:C45"/>
    <mergeCell ref="A46:A51"/>
    <mergeCell ref="B51:C51"/>
    <mergeCell ref="A52:A56"/>
    <mergeCell ref="B56:C56"/>
    <mergeCell ref="A57:A62"/>
    <mergeCell ref="B62:C62"/>
    <mergeCell ref="A63:A68"/>
    <mergeCell ref="B68:C68"/>
    <mergeCell ref="A69:A74"/>
    <mergeCell ref="B74:C74"/>
    <mergeCell ref="A75:A80"/>
    <mergeCell ref="B80:C80"/>
    <mergeCell ref="A81:A87"/>
    <mergeCell ref="B87:C87"/>
    <mergeCell ref="A88:A93"/>
    <mergeCell ref="B93:C93"/>
    <mergeCell ref="A94:A99"/>
    <mergeCell ref="B99:C99"/>
    <mergeCell ref="A100:A105"/>
    <mergeCell ref="B105:C105"/>
    <mergeCell ref="A106:A111"/>
    <mergeCell ref="B111:C111"/>
    <mergeCell ref="A112:A116"/>
    <mergeCell ref="B116:C116"/>
    <mergeCell ref="A135:C135"/>
    <mergeCell ref="A117:A122"/>
    <mergeCell ref="B122:C122"/>
    <mergeCell ref="A123:A128"/>
    <mergeCell ref="B128:C128"/>
    <mergeCell ref="A130:C131"/>
    <mergeCell ref="E130:G130"/>
    <mergeCell ref="H130:H131"/>
    <mergeCell ref="A132:C132"/>
    <mergeCell ref="A133:C133"/>
    <mergeCell ref="A134:C134"/>
    <mergeCell ref="D130:D131"/>
  </mergeCells>
  <pageMargins left="0.7" right="0.7" top="0.75" bottom="0.75" header="0.3" footer="0.3"/>
  <pageSetup paperSize="9" scale="70" orientation="portrait" verticalDpi="0" r:id="rId1"/>
  <rowBreaks count="3" manualBreakCount="3">
    <brk id="38" max="16383" man="1"/>
    <brk id="68" max="16383" man="1"/>
    <brk id="9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2:H172"/>
  <sheetViews>
    <sheetView view="pageBreakPreview" topLeftCell="A127" zoomScale="60" zoomScaleNormal="100" workbookViewId="0">
      <selection sqref="A1:XFD1048576"/>
    </sheetView>
  </sheetViews>
  <sheetFormatPr defaultColWidth="9.109375" defaultRowHeight="15.6"/>
  <cols>
    <col min="1" max="1" width="21.33203125" style="64" customWidth="1"/>
    <col min="2" max="2" width="10.5546875" style="64" customWidth="1"/>
    <col min="3" max="3" width="29.33203125" style="65" customWidth="1"/>
    <col min="4" max="4" width="10.44140625" style="65" customWidth="1"/>
    <col min="5" max="5" width="11.109375" style="65" customWidth="1"/>
    <col min="6" max="6" width="10.33203125" style="65" customWidth="1"/>
    <col min="7" max="7" width="12.109375" style="65" customWidth="1"/>
    <col min="8" max="8" width="12.33203125" style="27" customWidth="1"/>
    <col min="9" max="247" width="8.33203125" style="27" bestFit="1" customWidth="1"/>
    <col min="248" max="248" width="9.88671875" style="27" customWidth="1"/>
    <col min="249" max="16384" width="9.109375" style="27"/>
  </cols>
  <sheetData>
    <row r="2" spans="1:8" s="66" customFormat="1" ht="65.25" customHeight="1">
      <c r="A2" s="171" t="s">
        <v>210</v>
      </c>
      <c r="B2" s="171"/>
      <c r="C2" s="171"/>
      <c r="D2" s="171"/>
      <c r="E2" s="171"/>
      <c r="F2" s="171"/>
      <c r="G2" s="171"/>
    </row>
    <row r="3" spans="1:8" s="66" customFormat="1">
      <c r="A3" s="67" t="s">
        <v>12</v>
      </c>
      <c r="B3" s="68" t="s">
        <v>13</v>
      </c>
      <c r="C3" s="68"/>
      <c r="D3" s="68"/>
      <c r="E3" s="68"/>
      <c r="F3" s="172"/>
      <c r="G3" s="172"/>
    </row>
    <row r="4" spans="1:8" s="66" customFormat="1">
      <c r="A4" s="125" t="s">
        <v>14</v>
      </c>
      <c r="B4" s="68" t="s">
        <v>544</v>
      </c>
      <c r="C4" s="68"/>
      <c r="D4" s="68"/>
      <c r="E4" s="68"/>
      <c r="F4" s="172"/>
      <c r="G4" s="172"/>
    </row>
    <row r="5" spans="1:8" ht="15.75" customHeight="1">
      <c r="A5" s="160" t="s">
        <v>149</v>
      </c>
      <c r="B5" s="169" t="s">
        <v>16</v>
      </c>
      <c r="C5" s="169" t="s">
        <v>17</v>
      </c>
      <c r="D5" s="169" t="s">
        <v>18</v>
      </c>
      <c r="E5" s="162" t="s">
        <v>19</v>
      </c>
      <c r="F5" s="162"/>
      <c r="G5" s="162"/>
      <c r="H5" s="169" t="s">
        <v>20</v>
      </c>
    </row>
    <row r="6" spans="1:8">
      <c r="A6" s="160"/>
      <c r="B6" s="208"/>
      <c r="C6" s="209"/>
      <c r="D6" s="208"/>
      <c r="E6" s="124" t="s">
        <v>21</v>
      </c>
      <c r="F6" s="124" t="s">
        <v>22</v>
      </c>
      <c r="G6" s="124" t="s">
        <v>23</v>
      </c>
      <c r="H6" s="208"/>
    </row>
    <row r="7" spans="1:8">
      <c r="A7" s="123">
        <v>1</v>
      </c>
      <c r="B7" s="40">
        <v>2</v>
      </c>
      <c r="C7" s="6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</row>
    <row r="8" spans="1:8" ht="31.2">
      <c r="A8" s="160" t="s">
        <v>212</v>
      </c>
      <c r="B8" s="40" t="s">
        <v>213</v>
      </c>
      <c r="C8" s="61" t="s">
        <v>214</v>
      </c>
      <c r="D8" s="40">
        <v>60</v>
      </c>
      <c r="E8" s="41">
        <v>1</v>
      </c>
      <c r="F8" s="41">
        <v>4.32</v>
      </c>
      <c r="G8" s="41">
        <v>5.88</v>
      </c>
      <c r="H8" s="41">
        <v>66.19</v>
      </c>
    </row>
    <row r="9" spans="1:8" ht="46.8">
      <c r="A9" s="160"/>
      <c r="B9" s="40" t="s">
        <v>215</v>
      </c>
      <c r="C9" s="61" t="s">
        <v>216</v>
      </c>
      <c r="D9" s="40">
        <v>205</v>
      </c>
      <c r="E9" s="41">
        <v>1.53</v>
      </c>
      <c r="F9" s="41">
        <v>4.9000000000000004</v>
      </c>
      <c r="G9" s="41">
        <v>7.94</v>
      </c>
      <c r="H9" s="41">
        <v>82.42</v>
      </c>
    </row>
    <row r="10" spans="1:8" ht="31.2">
      <c r="A10" s="160"/>
      <c r="B10" s="41" t="s">
        <v>151</v>
      </c>
      <c r="C10" s="61" t="s">
        <v>123</v>
      </c>
      <c r="D10" s="40">
        <v>95</v>
      </c>
      <c r="E10" s="41">
        <v>21.64</v>
      </c>
      <c r="F10" s="41">
        <v>14.23</v>
      </c>
      <c r="G10" s="41">
        <v>7.0000000000000007E-2</v>
      </c>
      <c r="H10" s="41">
        <v>210.04000000000002</v>
      </c>
    </row>
    <row r="11" spans="1:8">
      <c r="A11" s="160"/>
      <c r="B11" s="40" t="s">
        <v>152</v>
      </c>
      <c r="C11" s="61" t="s">
        <v>124</v>
      </c>
      <c r="D11" s="40">
        <v>150</v>
      </c>
      <c r="E11" s="41">
        <v>6.6</v>
      </c>
      <c r="F11" s="41">
        <v>0.78</v>
      </c>
      <c r="G11" s="41">
        <v>42.3</v>
      </c>
      <c r="H11" s="41">
        <v>202.8</v>
      </c>
    </row>
    <row r="12" spans="1:8" ht="31.2">
      <c r="A12" s="160"/>
      <c r="B12" s="41" t="s">
        <v>217</v>
      </c>
      <c r="C12" s="61" t="s">
        <v>218</v>
      </c>
      <c r="D12" s="40">
        <v>200</v>
      </c>
      <c r="E12" s="41">
        <v>0.16</v>
      </c>
      <c r="F12" s="41">
        <v>0.16</v>
      </c>
      <c r="G12" s="41">
        <v>14.9</v>
      </c>
      <c r="H12" s="41">
        <v>62.69</v>
      </c>
    </row>
    <row r="13" spans="1:8">
      <c r="A13" s="160"/>
      <c r="B13" s="41"/>
      <c r="C13" s="61" t="s">
        <v>64</v>
      </c>
      <c r="D13" s="40">
        <v>30</v>
      </c>
      <c r="E13" s="41">
        <v>2.37</v>
      </c>
      <c r="F13" s="41">
        <v>0.3</v>
      </c>
      <c r="G13" s="41">
        <v>14.49</v>
      </c>
      <c r="H13" s="41">
        <v>70.5</v>
      </c>
    </row>
    <row r="14" spans="1:8">
      <c r="A14" s="160"/>
      <c r="B14" s="41"/>
      <c r="C14" s="61" t="s">
        <v>219</v>
      </c>
      <c r="D14" s="40">
        <v>40</v>
      </c>
      <c r="E14" s="41">
        <v>2.64</v>
      </c>
      <c r="F14" s="41">
        <v>0.48</v>
      </c>
      <c r="G14" s="41">
        <v>15.86</v>
      </c>
      <c r="H14" s="41">
        <v>79.2</v>
      </c>
    </row>
    <row r="15" spans="1:8">
      <c r="A15" s="160"/>
      <c r="B15" s="168" t="s">
        <v>220</v>
      </c>
      <c r="C15" s="168"/>
      <c r="D15" s="45">
        <f>SUM(D8:D14)</f>
        <v>780</v>
      </c>
      <c r="E15" s="46">
        <f t="shared" ref="E15:H15" si="0">SUM(E8:E14)</f>
        <v>35.940000000000005</v>
      </c>
      <c r="F15" s="46">
        <f t="shared" si="0"/>
        <v>25.170000000000005</v>
      </c>
      <c r="G15" s="46">
        <f t="shared" si="0"/>
        <v>101.44</v>
      </c>
      <c r="H15" s="46">
        <f t="shared" si="0"/>
        <v>773.84000000000015</v>
      </c>
    </row>
    <row r="16" spans="1:8" ht="31.2">
      <c r="A16" s="160" t="s">
        <v>221</v>
      </c>
      <c r="B16" s="40">
        <v>45</v>
      </c>
      <c r="C16" s="61" t="s">
        <v>547</v>
      </c>
      <c r="D16" s="40">
        <v>60</v>
      </c>
      <c r="E16" s="41">
        <v>0.93</v>
      </c>
      <c r="F16" s="41">
        <v>5.0599999999999996</v>
      </c>
      <c r="G16" s="41">
        <v>3.65</v>
      </c>
      <c r="H16" s="41">
        <v>64.650000000000006</v>
      </c>
    </row>
    <row r="17" spans="1:8" ht="31.2">
      <c r="A17" s="160"/>
      <c r="B17" s="40" t="s">
        <v>224</v>
      </c>
      <c r="C17" s="61" t="s">
        <v>225</v>
      </c>
      <c r="D17" s="40">
        <v>200</v>
      </c>
      <c r="E17" s="41">
        <v>2.12</v>
      </c>
      <c r="F17" s="41">
        <v>5.3</v>
      </c>
      <c r="G17" s="41">
        <v>14.64</v>
      </c>
      <c r="H17" s="41">
        <v>115.11</v>
      </c>
    </row>
    <row r="18" spans="1:8">
      <c r="A18" s="160"/>
      <c r="B18" s="40" t="s">
        <v>197</v>
      </c>
      <c r="C18" s="61" t="s">
        <v>226</v>
      </c>
      <c r="D18" s="40">
        <v>90</v>
      </c>
      <c r="E18" s="41">
        <v>13.24</v>
      </c>
      <c r="F18" s="41">
        <v>10.86</v>
      </c>
      <c r="G18" s="41">
        <v>12.6</v>
      </c>
      <c r="H18" s="41">
        <v>201.29</v>
      </c>
    </row>
    <row r="19" spans="1:8">
      <c r="A19" s="160"/>
      <c r="B19" s="40">
        <v>487</v>
      </c>
      <c r="C19" s="61" t="s">
        <v>227</v>
      </c>
      <c r="D19" s="40">
        <v>150</v>
      </c>
      <c r="E19" s="41">
        <v>2.65</v>
      </c>
      <c r="F19" s="41">
        <v>3.4</v>
      </c>
      <c r="G19" s="41">
        <v>11.76</v>
      </c>
      <c r="H19" s="41">
        <v>89.67</v>
      </c>
    </row>
    <row r="20" spans="1:8" ht="31.2">
      <c r="A20" s="160"/>
      <c r="B20" s="40" t="s">
        <v>228</v>
      </c>
      <c r="C20" s="61" t="s">
        <v>229</v>
      </c>
      <c r="D20" s="40">
        <v>200</v>
      </c>
      <c r="E20" s="41">
        <v>0.59</v>
      </c>
      <c r="F20" s="41">
        <v>0.05</v>
      </c>
      <c r="G20" s="41">
        <v>18.579999999999998</v>
      </c>
      <c r="H20" s="41">
        <v>77.94</v>
      </c>
    </row>
    <row r="21" spans="1:8">
      <c r="A21" s="160"/>
      <c r="B21" s="41"/>
      <c r="C21" s="61" t="s">
        <v>64</v>
      </c>
      <c r="D21" s="40">
        <v>40</v>
      </c>
      <c r="E21" s="41">
        <v>3.16</v>
      </c>
      <c r="F21" s="41">
        <v>0.4</v>
      </c>
      <c r="G21" s="41">
        <v>19.32</v>
      </c>
      <c r="H21" s="41">
        <v>94</v>
      </c>
    </row>
    <row r="22" spans="1:8">
      <c r="A22" s="160"/>
      <c r="B22" s="41"/>
      <c r="C22" s="61" t="s">
        <v>219</v>
      </c>
      <c r="D22" s="40">
        <v>50</v>
      </c>
      <c r="E22" s="41">
        <v>3.3</v>
      </c>
      <c r="F22" s="41">
        <v>0.6</v>
      </c>
      <c r="G22" s="41">
        <v>19.829999999999998</v>
      </c>
      <c r="H22" s="41">
        <v>99</v>
      </c>
    </row>
    <row r="23" spans="1:8">
      <c r="A23" s="160"/>
      <c r="B23" s="168" t="s">
        <v>220</v>
      </c>
      <c r="C23" s="168"/>
      <c r="D23" s="45">
        <f>SUM(D16:D22)</f>
        <v>790</v>
      </c>
      <c r="E23" s="46">
        <f t="shared" ref="E23:H23" si="1">SUM(E16:E22)</f>
        <v>25.99</v>
      </c>
      <c r="F23" s="46">
        <f t="shared" si="1"/>
        <v>25.669999999999998</v>
      </c>
      <c r="G23" s="46">
        <f t="shared" si="1"/>
        <v>100.38</v>
      </c>
      <c r="H23" s="46">
        <f t="shared" si="1"/>
        <v>741.66</v>
      </c>
    </row>
    <row r="24" spans="1:8">
      <c r="A24" s="160" t="s">
        <v>161</v>
      </c>
      <c r="B24" s="40" t="s">
        <v>230</v>
      </c>
      <c r="C24" s="61" t="s">
        <v>231</v>
      </c>
      <c r="D24" s="40">
        <v>60</v>
      </c>
      <c r="E24" s="41">
        <v>1.1000000000000001</v>
      </c>
      <c r="F24" s="41">
        <v>5.15</v>
      </c>
      <c r="G24" s="41">
        <v>7.67</v>
      </c>
      <c r="H24" s="41">
        <v>81.709999999999994</v>
      </c>
    </row>
    <row r="25" spans="1:8" ht="31.2">
      <c r="A25" s="160"/>
      <c r="B25" s="40" t="s">
        <v>232</v>
      </c>
      <c r="C25" s="61" t="s">
        <v>233</v>
      </c>
      <c r="D25" s="40">
        <v>205</v>
      </c>
      <c r="E25" s="41">
        <v>1.57</v>
      </c>
      <c r="F25" s="41">
        <v>6.01</v>
      </c>
      <c r="G25" s="41">
        <v>10.87</v>
      </c>
      <c r="H25" s="41">
        <v>104.45</v>
      </c>
    </row>
    <row r="26" spans="1:8">
      <c r="A26" s="160"/>
      <c r="B26" s="41" t="s">
        <v>234</v>
      </c>
      <c r="C26" s="61" t="s">
        <v>235</v>
      </c>
      <c r="D26" s="40">
        <v>200</v>
      </c>
      <c r="E26" s="41">
        <v>26.19</v>
      </c>
      <c r="F26" s="41">
        <v>10.39</v>
      </c>
      <c r="G26" s="41">
        <v>35.82</v>
      </c>
      <c r="H26" s="41">
        <v>348.98</v>
      </c>
    </row>
    <row r="27" spans="1:8">
      <c r="A27" s="160"/>
      <c r="B27" s="40" t="s">
        <v>217</v>
      </c>
      <c r="C27" s="61" t="s">
        <v>236</v>
      </c>
      <c r="D27" s="40">
        <v>200</v>
      </c>
      <c r="E27" s="41">
        <v>0.16</v>
      </c>
      <c r="F27" s="41">
        <v>0.04</v>
      </c>
      <c r="G27" s="41">
        <v>15.42</v>
      </c>
      <c r="H27" s="41">
        <v>63.6</v>
      </c>
    </row>
    <row r="28" spans="1:8">
      <c r="A28" s="160"/>
      <c r="B28" s="41"/>
      <c r="C28" s="61" t="s">
        <v>64</v>
      </c>
      <c r="D28" s="40">
        <v>30</v>
      </c>
      <c r="E28" s="41">
        <v>2.37</v>
      </c>
      <c r="F28" s="41">
        <v>0.3</v>
      </c>
      <c r="G28" s="41">
        <v>14.49</v>
      </c>
      <c r="H28" s="41">
        <v>70.5</v>
      </c>
    </row>
    <row r="29" spans="1:8">
      <c r="A29" s="160"/>
      <c r="B29" s="41"/>
      <c r="C29" s="61" t="s">
        <v>219</v>
      </c>
      <c r="D29" s="40">
        <v>40</v>
      </c>
      <c r="E29" s="41">
        <v>2.64</v>
      </c>
      <c r="F29" s="41">
        <v>0.48</v>
      </c>
      <c r="G29" s="41">
        <v>15.86</v>
      </c>
      <c r="H29" s="41">
        <v>79.2</v>
      </c>
    </row>
    <row r="30" spans="1:8">
      <c r="A30" s="160"/>
      <c r="B30" s="168" t="s">
        <v>220</v>
      </c>
      <c r="C30" s="168"/>
      <c r="D30" s="45">
        <f>SUM(D24:D29)</f>
        <v>735</v>
      </c>
      <c r="E30" s="46">
        <f t="shared" ref="E30:H30" si="2">SUM(E24:E29)</f>
        <v>34.03</v>
      </c>
      <c r="F30" s="46">
        <f t="shared" si="2"/>
        <v>22.37</v>
      </c>
      <c r="G30" s="46">
        <f t="shared" si="2"/>
        <v>100.13</v>
      </c>
      <c r="H30" s="46">
        <f t="shared" si="2"/>
        <v>748.44</v>
      </c>
    </row>
    <row r="31" spans="1:8" ht="31.2">
      <c r="A31" s="160" t="s">
        <v>168</v>
      </c>
      <c r="B31" s="40" t="s">
        <v>548</v>
      </c>
      <c r="C31" s="61" t="s">
        <v>549</v>
      </c>
      <c r="D31" s="40">
        <v>60</v>
      </c>
      <c r="E31" s="41">
        <v>2.1800000000000002</v>
      </c>
      <c r="F31" s="41">
        <v>3.61</v>
      </c>
      <c r="G31" s="41">
        <v>3.31</v>
      </c>
      <c r="H31" s="41">
        <v>55.42</v>
      </c>
    </row>
    <row r="32" spans="1:8" ht="31.2">
      <c r="A32" s="160"/>
      <c r="B32" s="40" t="s">
        <v>239</v>
      </c>
      <c r="C32" s="61" t="s">
        <v>240</v>
      </c>
      <c r="D32" s="40">
        <v>200</v>
      </c>
      <c r="E32" s="41">
        <v>4.7</v>
      </c>
      <c r="F32" s="41">
        <v>2.44</v>
      </c>
      <c r="G32" s="41">
        <v>15.42</v>
      </c>
      <c r="H32" s="41">
        <v>102.7</v>
      </c>
    </row>
    <row r="33" spans="1:8">
      <c r="A33" s="160"/>
      <c r="B33" s="40" t="s">
        <v>169</v>
      </c>
      <c r="C33" s="61" t="s">
        <v>125</v>
      </c>
      <c r="D33" s="40">
        <v>90</v>
      </c>
      <c r="E33" s="41">
        <v>13.7</v>
      </c>
      <c r="F33" s="41">
        <v>9.69</v>
      </c>
      <c r="G33" s="41">
        <v>8.16</v>
      </c>
      <c r="H33" s="41">
        <v>174.59</v>
      </c>
    </row>
    <row r="34" spans="1:8">
      <c r="A34" s="160"/>
      <c r="B34" s="40" t="s">
        <v>170</v>
      </c>
      <c r="C34" s="61" t="s">
        <v>241</v>
      </c>
      <c r="D34" s="40">
        <v>150</v>
      </c>
      <c r="E34" s="41">
        <v>3.64</v>
      </c>
      <c r="F34" s="41">
        <v>5.38</v>
      </c>
      <c r="G34" s="41">
        <v>14</v>
      </c>
      <c r="H34" s="41">
        <v>119.7</v>
      </c>
    </row>
    <row r="35" spans="1:8" ht="31.2">
      <c r="A35" s="160"/>
      <c r="B35" s="41" t="s">
        <v>217</v>
      </c>
      <c r="C35" s="61" t="s">
        <v>218</v>
      </c>
      <c r="D35" s="40">
        <v>200</v>
      </c>
      <c r="E35" s="41">
        <v>0.16</v>
      </c>
      <c r="F35" s="41">
        <v>0.16</v>
      </c>
      <c r="G35" s="41">
        <v>14.9</v>
      </c>
      <c r="H35" s="41">
        <v>62.69</v>
      </c>
    </row>
    <row r="36" spans="1:8">
      <c r="A36" s="160"/>
      <c r="B36" s="41"/>
      <c r="C36" s="61" t="s">
        <v>64</v>
      </c>
      <c r="D36" s="40">
        <v>40</v>
      </c>
      <c r="E36" s="41">
        <v>3.16</v>
      </c>
      <c r="F36" s="41">
        <v>0.4</v>
      </c>
      <c r="G36" s="41">
        <v>19.32</v>
      </c>
      <c r="H36" s="41">
        <v>94</v>
      </c>
    </row>
    <row r="37" spans="1:8">
      <c r="A37" s="160"/>
      <c r="B37" s="41"/>
      <c r="C37" s="61" t="s">
        <v>219</v>
      </c>
      <c r="D37" s="40">
        <v>60</v>
      </c>
      <c r="E37" s="41">
        <v>3.96</v>
      </c>
      <c r="F37" s="41">
        <v>0.72</v>
      </c>
      <c r="G37" s="41">
        <v>23.79</v>
      </c>
      <c r="H37" s="41">
        <v>118.8</v>
      </c>
    </row>
    <row r="38" spans="1:8">
      <c r="A38" s="160"/>
      <c r="B38" s="168" t="s">
        <v>220</v>
      </c>
      <c r="C38" s="168"/>
      <c r="D38" s="45">
        <f>SUM(D31:D37)</f>
        <v>800</v>
      </c>
      <c r="E38" s="46">
        <f t="shared" ref="E38:H38" si="3">SUM(E31:E37)</f>
        <v>31.5</v>
      </c>
      <c r="F38" s="46">
        <f t="shared" si="3"/>
        <v>22.399999999999995</v>
      </c>
      <c r="G38" s="46">
        <f t="shared" si="3"/>
        <v>98.9</v>
      </c>
      <c r="H38" s="46">
        <f t="shared" si="3"/>
        <v>727.9</v>
      </c>
    </row>
    <row r="39" spans="1:8" ht="31.2">
      <c r="A39" s="160" t="s">
        <v>171</v>
      </c>
      <c r="B39" s="40" t="s">
        <v>242</v>
      </c>
      <c r="C39" s="61" t="s">
        <v>243</v>
      </c>
      <c r="D39" s="156">
        <v>60</v>
      </c>
      <c r="E39" s="157">
        <v>0.75</v>
      </c>
      <c r="F39" s="157">
        <v>5.0599999999999996</v>
      </c>
      <c r="G39" s="157">
        <v>3.72</v>
      </c>
      <c r="H39" s="157">
        <v>63.85</v>
      </c>
    </row>
    <row r="40" spans="1:8">
      <c r="A40" s="160"/>
      <c r="B40" s="40">
        <v>100</v>
      </c>
      <c r="C40" s="61" t="s">
        <v>244</v>
      </c>
      <c r="D40" s="156">
        <v>200</v>
      </c>
      <c r="E40" s="157">
        <v>1.51</v>
      </c>
      <c r="F40" s="157">
        <v>3.18</v>
      </c>
      <c r="G40" s="157">
        <v>7.56</v>
      </c>
      <c r="H40" s="157">
        <v>65.209999999999994</v>
      </c>
    </row>
    <row r="41" spans="1:8" ht="31.2">
      <c r="A41" s="160"/>
      <c r="B41" s="40" t="s">
        <v>543</v>
      </c>
      <c r="C41" s="61" t="s">
        <v>541</v>
      </c>
      <c r="D41" s="156">
        <v>95</v>
      </c>
      <c r="E41" s="157">
        <v>20.16</v>
      </c>
      <c r="F41" s="157">
        <v>7.8</v>
      </c>
      <c r="G41" s="157">
        <v>3.4499999999999997</v>
      </c>
      <c r="H41" s="157">
        <v>165.07999999999998</v>
      </c>
    </row>
    <row r="42" spans="1:8">
      <c r="A42" s="160"/>
      <c r="B42" s="40" t="s">
        <v>540</v>
      </c>
      <c r="C42" s="61" t="s">
        <v>458</v>
      </c>
      <c r="D42" s="156">
        <v>150</v>
      </c>
      <c r="E42" s="157">
        <v>3.24</v>
      </c>
      <c r="F42" s="157">
        <v>6.82</v>
      </c>
      <c r="G42" s="157">
        <v>22.25</v>
      </c>
      <c r="H42" s="157">
        <v>163.78</v>
      </c>
    </row>
    <row r="43" spans="1:8" ht="31.2">
      <c r="A43" s="160"/>
      <c r="B43" s="40" t="s">
        <v>228</v>
      </c>
      <c r="C43" s="61" t="s">
        <v>229</v>
      </c>
      <c r="D43" s="156">
        <v>200</v>
      </c>
      <c r="E43" s="157">
        <v>0.59</v>
      </c>
      <c r="F43" s="157">
        <v>0.05</v>
      </c>
      <c r="G43" s="157">
        <v>18.579999999999998</v>
      </c>
      <c r="H43" s="157">
        <v>77.94</v>
      </c>
    </row>
    <row r="44" spans="1:8">
      <c r="A44" s="160"/>
      <c r="B44" s="41"/>
      <c r="C44" s="61" t="s">
        <v>64</v>
      </c>
      <c r="D44" s="156">
        <v>40</v>
      </c>
      <c r="E44" s="157">
        <v>3.16</v>
      </c>
      <c r="F44" s="157">
        <v>0.4</v>
      </c>
      <c r="G44" s="157">
        <v>19.32</v>
      </c>
      <c r="H44" s="157">
        <v>94</v>
      </c>
    </row>
    <row r="45" spans="1:8">
      <c r="A45" s="160"/>
      <c r="B45" s="41"/>
      <c r="C45" s="61" t="s">
        <v>219</v>
      </c>
      <c r="D45" s="156">
        <v>60</v>
      </c>
      <c r="E45" s="157">
        <v>3.96</v>
      </c>
      <c r="F45" s="157">
        <v>0.72</v>
      </c>
      <c r="G45" s="157">
        <v>23.79</v>
      </c>
      <c r="H45" s="157">
        <v>118.8</v>
      </c>
    </row>
    <row r="46" spans="1:8">
      <c r="A46" s="160"/>
      <c r="B46" s="168" t="s">
        <v>220</v>
      </c>
      <c r="C46" s="168"/>
      <c r="D46" s="158">
        <f>SUM(D39:D45)</f>
        <v>805</v>
      </c>
      <c r="E46" s="159">
        <f t="shared" ref="E46:H46" si="4">SUM(E39:E45)</f>
        <v>33.370000000000005</v>
      </c>
      <c r="F46" s="159">
        <f t="shared" si="4"/>
        <v>24.029999999999998</v>
      </c>
      <c r="G46" s="159">
        <f t="shared" si="4"/>
        <v>98.669999999999987</v>
      </c>
      <c r="H46" s="159">
        <f t="shared" si="4"/>
        <v>748.65999999999985</v>
      </c>
    </row>
    <row r="47" spans="1:8" ht="31.2">
      <c r="A47" s="160" t="s">
        <v>176</v>
      </c>
      <c r="B47" s="40">
        <v>45</v>
      </c>
      <c r="C47" s="61" t="s">
        <v>547</v>
      </c>
      <c r="D47" s="40">
        <v>60</v>
      </c>
      <c r="E47" s="41">
        <v>0.93</v>
      </c>
      <c r="F47" s="41">
        <v>5.0599999999999996</v>
      </c>
      <c r="G47" s="41">
        <v>3.65</v>
      </c>
      <c r="H47" s="41">
        <v>64.650000000000006</v>
      </c>
    </row>
    <row r="48" spans="1:8" ht="31.2">
      <c r="A48" s="160"/>
      <c r="B48" s="40" t="s">
        <v>248</v>
      </c>
      <c r="C48" s="61" t="s">
        <v>249</v>
      </c>
      <c r="D48" s="40">
        <v>205</v>
      </c>
      <c r="E48" s="41">
        <v>1.79</v>
      </c>
      <c r="F48" s="41">
        <v>6.03</v>
      </c>
      <c r="G48" s="41">
        <v>14.48</v>
      </c>
      <c r="H48" s="41">
        <v>119.65</v>
      </c>
    </row>
    <row r="49" spans="1:8">
      <c r="A49" s="160"/>
      <c r="B49" s="41" t="s">
        <v>177</v>
      </c>
      <c r="C49" s="61" t="s">
        <v>110</v>
      </c>
      <c r="D49" s="40">
        <v>90</v>
      </c>
      <c r="E49" s="41">
        <v>10.39</v>
      </c>
      <c r="F49" s="41">
        <v>8.8699999999999992</v>
      </c>
      <c r="G49" s="41">
        <v>1.76</v>
      </c>
      <c r="H49" s="41">
        <v>128.52000000000001</v>
      </c>
    </row>
    <row r="50" spans="1:8">
      <c r="A50" s="160"/>
      <c r="B50" s="40" t="s">
        <v>152</v>
      </c>
      <c r="C50" s="61" t="s">
        <v>250</v>
      </c>
      <c r="D50" s="40">
        <v>150</v>
      </c>
      <c r="E50" s="41">
        <v>6.6</v>
      </c>
      <c r="F50" s="41">
        <v>0.78</v>
      </c>
      <c r="G50" s="41">
        <v>42.3</v>
      </c>
      <c r="H50" s="41">
        <v>202.8</v>
      </c>
    </row>
    <row r="51" spans="1:8">
      <c r="A51" s="160"/>
      <c r="B51" s="40" t="s">
        <v>217</v>
      </c>
      <c r="C51" s="61" t="s">
        <v>236</v>
      </c>
      <c r="D51" s="40">
        <v>200</v>
      </c>
      <c r="E51" s="41">
        <v>0.16</v>
      </c>
      <c r="F51" s="41">
        <v>0.04</v>
      </c>
      <c r="G51" s="41">
        <v>15.42</v>
      </c>
      <c r="H51" s="41">
        <v>63.6</v>
      </c>
    </row>
    <row r="52" spans="1:8">
      <c r="A52" s="160"/>
      <c r="B52" s="41"/>
      <c r="C52" s="61" t="s">
        <v>64</v>
      </c>
      <c r="D52" s="40">
        <v>30</v>
      </c>
      <c r="E52" s="41">
        <v>2.37</v>
      </c>
      <c r="F52" s="41">
        <v>0.3</v>
      </c>
      <c r="G52" s="41">
        <v>14.49</v>
      </c>
      <c r="H52" s="41">
        <v>70.5</v>
      </c>
    </row>
    <row r="53" spans="1:8">
      <c r="A53" s="160"/>
      <c r="B53" s="41"/>
      <c r="C53" s="61" t="s">
        <v>219</v>
      </c>
      <c r="D53" s="40">
        <v>40</v>
      </c>
      <c r="E53" s="41">
        <v>2.64</v>
      </c>
      <c r="F53" s="41">
        <v>0.48</v>
      </c>
      <c r="G53" s="41">
        <v>15.86</v>
      </c>
      <c r="H53" s="41">
        <v>79.2</v>
      </c>
    </row>
    <row r="54" spans="1:8">
      <c r="A54" s="160"/>
      <c r="B54" s="168" t="s">
        <v>220</v>
      </c>
      <c r="C54" s="168"/>
      <c r="D54" s="45">
        <f>SUM(D47:D53)</f>
        <v>775</v>
      </c>
      <c r="E54" s="46">
        <f t="shared" ref="E54:H54" si="5">SUM(E47:E53)</f>
        <v>24.880000000000003</v>
      </c>
      <c r="F54" s="46">
        <f t="shared" si="5"/>
        <v>21.560000000000002</v>
      </c>
      <c r="G54" s="46">
        <f t="shared" si="5"/>
        <v>107.96</v>
      </c>
      <c r="H54" s="46">
        <f t="shared" si="5"/>
        <v>728.92000000000019</v>
      </c>
    </row>
    <row r="55" spans="1:8" ht="46.8">
      <c r="A55" s="160" t="s">
        <v>178</v>
      </c>
      <c r="B55" s="40" t="s">
        <v>251</v>
      </c>
      <c r="C55" s="61" t="s">
        <v>252</v>
      </c>
      <c r="D55" s="40">
        <v>60</v>
      </c>
      <c r="E55" s="41">
        <v>1.89</v>
      </c>
      <c r="F55" s="41">
        <v>3.74</v>
      </c>
      <c r="G55" s="41">
        <v>7.12</v>
      </c>
      <c r="H55" s="41">
        <v>69.97</v>
      </c>
    </row>
    <row r="56" spans="1:8" ht="46.8">
      <c r="A56" s="160"/>
      <c r="B56" s="40" t="s">
        <v>253</v>
      </c>
      <c r="C56" s="61" t="s">
        <v>254</v>
      </c>
      <c r="D56" s="40">
        <v>205</v>
      </c>
      <c r="E56" s="41">
        <v>2.0099999999999998</v>
      </c>
      <c r="F56" s="41">
        <v>4.01</v>
      </c>
      <c r="G56" s="41">
        <v>9.48</v>
      </c>
      <c r="H56" s="41">
        <v>82.6</v>
      </c>
    </row>
    <row r="57" spans="1:8" ht="31.2">
      <c r="A57" s="160"/>
      <c r="B57" s="40" t="s">
        <v>197</v>
      </c>
      <c r="C57" s="61" t="s">
        <v>255</v>
      </c>
      <c r="D57" s="40">
        <v>90</v>
      </c>
      <c r="E57" s="41">
        <v>11.49</v>
      </c>
      <c r="F57" s="41">
        <v>13.42</v>
      </c>
      <c r="G57" s="41">
        <v>10.85</v>
      </c>
      <c r="H57" s="41">
        <v>211.77</v>
      </c>
    </row>
    <row r="58" spans="1:8">
      <c r="A58" s="160"/>
      <c r="B58" s="40">
        <v>487</v>
      </c>
      <c r="C58" s="61" t="s">
        <v>227</v>
      </c>
      <c r="D58" s="40">
        <v>150</v>
      </c>
      <c r="E58" s="41">
        <v>2.65</v>
      </c>
      <c r="F58" s="41">
        <v>3.4</v>
      </c>
      <c r="G58" s="41">
        <v>11.76</v>
      </c>
      <c r="H58" s="41">
        <v>89.67</v>
      </c>
    </row>
    <row r="59" spans="1:8" ht="31.2">
      <c r="A59" s="160"/>
      <c r="B59" s="41" t="s">
        <v>217</v>
      </c>
      <c r="C59" s="61" t="s">
        <v>256</v>
      </c>
      <c r="D59" s="40">
        <v>200</v>
      </c>
      <c r="E59" s="41">
        <v>0.24</v>
      </c>
      <c r="F59" s="41">
        <v>0.13</v>
      </c>
      <c r="G59" s="41">
        <v>15.14</v>
      </c>
      <c r="H59" s="41">
        <v>64.06</v>
      </c>
    </row>
    <row r="60" spans="1:8">
      <c r="A60" s="160"/>
      <c r="B60" s="41"/>
      <c r="C60" s="61" t="s">
        <v>64</v>
      </c>
      <c r="D60" s="40">
        <v>50</v>
      </c>
      <c r="E60" s="41">
        <v>3.95</v>
      </c>
      <c r="F60" s="41">
        <v>0.5</v>
      </c>
      <c r="G60" s="41">
        <v>24.15</v>
      </c>
      <c r="H60" s="41">
        <v>117.5</v>
      </c>
    </row>
    <row r="61" spans="1:8">
      <c r="A61" s="160"/>
      <c r="B61" s="41"/>
      <c r="C61" s="61" t="s">
        <v>219</v>
      </c>
      <c r="D61" s="40">
        <v>60</v>
      </c>
      <c r="E61" s="41">
        <v>3.96</v>
      </c>
      <c r="F61" s="41">
        <v>0.72</v>
      </c>
      <c r="G61" s="41">
        <v>23.79</v>
      </c>
      <c r="H61" s="41">
        <v>118.8</v>
      </c>
    </row>
    <row r="62" spans="1:8">
      <c r="A62" s="160"/>
      <c r="B62" s="168" t="s">
        <v>220</v>
      </c>
      <c r="C62" s="168"/>
      <c r="D62" s="45">
        <f>SUM(D55:D61)</f>
        <v>815</v>
      </c>
      <c r="E62" s="46">
        <f t="shared" ref="E62:H62" si="6">SUM(E55:E61)</f>
        <v>26.189999999999998</v>
      </c>
      <c r="F62" s="46">
        <f t="shared" si="6"/>
        <v>25.919999999999998</v>
      </c>
      <c r="G62" s="46">
        <f t="shared" si="6"/>
        <v>102.28999999999999</v>
      </c>
      <c r="H62" s="46">
        <f t="shared" si="6"/>
        <v>754.37</v>
      </c>
    </row>
    <row r="63" spans="1:8">
      <c r="A63" s="160" t="s">
        <v>180</v>
      </c>
      <c r="B63" s="40" t="s">
        <v>269</v>
      </c>
      <c r="C63" s="61" t="s">
        <v>270</v>
      </c>
      <c r="D63" s="40">
        <v>60</v>
      </c>
      <c r="E63" s="41">
        <v>2.6</v>
      </c>
      <c r="F63" s="41">
        <v>4.6500000000000004</v>
      </c>
      <c r="G63" s="41">
        <v>4.88</v>
      </c>
      <c r="H63" s="41">
        <v>73.92</v>
      </c>
    </row>
    <row r="64" spans="1:8" ht="31.2">
      <c r="A64" s="160"/>
      <c r="B64" s="40" t="s">
        <v>257</v>
      </c>
      <c r="C64" s="61" t="s">
        <v>258</v>
      </c>
      <c r="D64" s="40">
        <v>205</v>
      </c>
      <c r="E64" s="41">
        <v>1.95</v>
      </c>
      <c r="F64" s="41">
        <v>3.06</v>
      </c>
      <c r="G64" s="41">
        <v>13.54</v>
      </c>
      <c r="H64" s="41">
        <v>90.08</v>
      </c>
    </row>
    <row r="65" spans="1:8">
      <c r="A65" s="160"/>
      <c r="B65" s="40" t="s">
        <v>202</v>
      </c>
      <c r="C65" s="61" t="s">
        <v>129</v>
      </c>
      <c r="D65" s="40">
        <v>90</v>
      </c>
      <c r="E65" s="41">
        <v>13.59</v>
      </c>
      <c r="F65" s="41">
        <v>11.42</v>
      </c>
      <c r="G65" s="41">
        <v>3.41</v>
      </c>
      <c r="H65" s="41">
        <v>170.92</v>
      </c>
    </row>
    <row r="66" spans="1:8">
      <c r="A66" s="160"/>
      <c r="B66" s="40" t="s">
        <v>192</v>
      </c>
      <c r="C66" s="61" t="s">
        <v>259</v>
      </c>
      <c r="D66" s="40">
        <v>150</v>
      </c>
      <c r="E66" s="41">
        <v>6.34</v>
      </c>
      <c r="F66" s="41">
        <v>5.28</v>
      </c>
      <c r="G66" s="41">
        <v>28.62</v>
      </c>
      <c r="H66" s="41">
        <v>187.05</v>
      </c>
    </row>
    <row r="67" spans="1:8" ht="31.2">
      <c r="A67" s="160"/>
      <c r="B67" s="40" t="s">
        <v>260</v>
      </c>
      <c r="C67" s="61" t="s">
        <v>261</v>
      </c>
      <c r="D67" s="40">
        <v>200</v>
      </c>
      <c r="E67" s="41">
        <v>0.53</v>
      </c>
      <c r="F67" s="41">
        <v>0.22</v>
      </c>
      <c r="G67" s="41">
        <v>18.600000000000001</v>
      </c>
      <c r="H67" s="41">
        <v>88.51</v>
      </c>
    </row>
    <row r="68" spans="1:8">
      <c r="A68" s="160"/>
      <c r="B68" s="41"/>
      <c r="C68" s="61" t="s">
        <v>64</v>
      </c>
      <c r="D68" s="40">
        <v>40</v>
      </c>
      <c r="E68" s="41">
        <v>3.16</v>
      </c>
      <c r="F68" s="41">
        <v>0.4</v>
      </c>
      <c r="G68" s="41">
        <v>19.32</v>
      </c>
      <c r="H68" s="41">
        <v>94</v>
      </c>
    </row>
    <row r="69" spans="1:8">
      <c r="A69" s="160"/>
      <c r="B69" s="41"/>
      <c r="C69" s="61" t="s">
        <v>219</v>
      </c>
      <c r="D69" s="40">
        <v>50</v>
      </c>
      <c r="E69" s="41">
        <v>3.3</v>
      </c>
      <c r="F69" s="41">
        <v>0.6</v>
      </c>
      <c r="G69" s="41">
        <v>19.829999999999998</v>
      </c>
      <c r="H69" s="41">
        <v>99</v>
      </c>
    </row>
    <row r="70" spans="1:8">
      <c r="A70" s="160"/>
      <c r="B70" s="168" t="s">
        <v>220</v>
      </c>
      <c r="C70" s="168"/>
      <c r="D70" s="45">
        <f>SUM(D63:D69)</f>
        <v>795</v>
      </c>
      <c r="E70" s="46">
        <f t="shared" ref="E70:H70" si="7">SUM(E63:E69)</f>
        <v>31.470000000000002</v>
      </c>
      <c r="F70" s="46">
        <f t="shared" si="7"/>
        <v>25.630000000000003</v>
      </c>
      <c r="G70" s="46">
        <f t="shared" si="7"/>
        <v>108.2</v>
      </c>
      <c r="H70" s="46">
        <f t="shared" si="7"/>
        <v>803.48</v>
      </c>
    </row>
    <row r="71" spans="1:8" ht="31.2">
      <c r="A71" s="160" t="s">
        <v>182</v>
      </c>
      <c r="B71" s="40" t="s">
        <v>251</v>
      </c>
      <c r="C71" s="61" t="s">
        <v>550</v>
      </c>
      <c r="D71" s="40">
        <v>60</v>
      </c>
      <c r="E71" s="41">
        <v>1</v>
      </c>
      <c r="F71" s="41">
        <v>4.32</v>
      </c>
      <c r="G71" s="41">
        <v>5.88</v>
      </c>
      <c r="H71" s="41">
        <v>66.19</v>
      </c>
    </row>
    <row r="72" spans="1:8" ht="46.8">
      <c r="A72" s="160"/>
      <c r="B72" s="40" t="s">
        <v>215</v>
      </c>
      <c r="C72" s="61" t="s">
        <v>216</v>
      </c>
      <c r="D72" s="40">
        <v>205</v>
      </c>
      <c r="E72" s="41">
        <v>1.53</v>
      </c>
      <c r="F72" s="41">
        <v>4.9000000000000004</v>
      </c>
      <c r="G72" s="41">
        <v>7.94</v>
      </c>
      <c r="H72" s="41">
        <v>82.42</v>
      </c>
    </row>
    <row r="73" spans="1:8">
      <c r="A73" s="160"/>
      <c r="B73" s="40">
        <v>356</v>
      </c>
      <c r="C73" s="61" t="s">
        <v>130</v>
      </c>
      <c r="D73" s="40">
        <v>90</v>
      </c>
      <c r="E73" s="41">
        <v>17.28</v>
      </c>
      <c r="F73" s="41">
        <v>14.9</v>
      </c>
      <c r="G73" s="41">
        <v>0.24</v>
      </c>
      <c r="H73" s="41">
        <v>244.5</v>
      </c>
    </row>
    <row r="74" spans="1:8" ht="31.2">
      <c r="A74" s="160"/>
      <c r="B74" s="40" t="s">
        <v>183</v>
      </c>
      <c r="C74" s="61" t="s">
        <v>109</v>
      </c>
      <c r="D74" s="40">
        <v>150</v>
      </c>
      <c r="E74" s="41">
        <v>3.47</v>
      </c>
      <c r="F74" s="41">
        <v>3.45</v>
      </c>
      <c r="G74" s="41">
        <v>31.61</v>
      </c>
      <c r="H74" s="41">
        <v>171.56</v>
      </c>
    </row>
    <row r="75" spans="1:8">
      <c r="A75" s="160"/>
      <c r="B75" s="40" t="s">
        <v>217</v>
      </c>
      <c r="C75" s="61" t="s">
        <v>236</v>
      </c>
      <c r="D75" s="40">
        <v>200</v>
      </c>
      <c r="E75" s="41">
        <v>0.16</v>
      </c>
      <c r="F75" s="41">
        <v>0.04</v>
      </c>
      <c r="G75" s="41">
        <v>15.42</v>
      </c>
      <c r="H75" s="41">
        <v>63.6</v>
      </c>
    </row>
    <row r="76" spans="1:8">
      <c r="A76" s="160"/>
      <c r="B76" s="41"/>
      <c r="C76" s="61" t="s">
        <v>64</v>
      </c>
      <c r="D76" s="40">
        <v>40</v>
      </c>
      <c r="E76" s="41">
        <v>3.16</v>
      </c>
      <c r="F76" s="41">
        <v>0.4</v>
      </c>
      <c r="G76" s="41">
        <v>19.32</v>
      </c>
      <c r="H76" s="41">
        <v>94</v>
      </c>
    </row>
    <row r="77" spans="1:8">
      <c r="A77" s="160"/>
      <c r="B77" s="41"/>
      <c r="C77" s="61" t="s">
        <v>219</v>
      </c>
      <c r="D77" s="40">
        <v>50</v>
      </c>
      <c r="E77" s="41">
        <v>3.3</v>
      </c>
      <c r="F77" s="41">
        <v>0.6</v>
      </c>
      <c r="G77" s="41">
        <v>19.829999999999998</v>
      </c>
      <c r="H77" s="41">
        <v>99</v>
      </c>
    </row>
    <row r="78" spans="1:8">
      <c r="A78" s="160"/>
      <c r="B78" s="168" t="s">
        <v>220</v>
      </c>
      <c r="C78" s="168"/>
      <c r="D78" s="45">
        <f>SUM(D71:D77)</f>
        <v>795</v>
      </c>
      <c r="E78" s="46">
        <f t="shared" ref="E78:H78" si="8">SUM(E71:E77)</f>
        <v>29.900000000000002</v>
      </c>
      <c r="F78" s="46">
        <f t="shared" si="8"/>
        <v>28.61</v>
      </c>
      <c r="G78" s="46">
        <f t="shared" si="8"/>
        <v>100.24</v>
      </c>
      <c r="H78" s="46">
        <f t="shared" si="8"/>
        <v>821.2700000000001</v>
      </c>
    </row>
    <row r="79" spans="1:8">
      <c r="A79" s="160" t="s">
        <v>185</v>
      </c>
      <c r="B79" s="40" t="s">
        <v>262</v>
      </c>
      <c r="C79" s="61" t="s">
        <v>263</v>
      </c>
      <c r="D79" s="40">
        <v>60</v>
      </c>
      <c r="E79" s="41">
        <v>1.05</v>
      </c>
      <c r="F79" s="41">
        <v>5.12</v>
      </c>
      <c r="G79" s="41">
        <v>5.64</v>
      </c>
      <c r="H79" s="41">
        <v>73.319999999999993</v>
      </c>
    </row>
    <row r="80" spans="1:8" ht="31.2">
      <c r="A80" s="160"/>
      <c r="B80" s="40" t="s">
        <v>239</v>
      </c>
      <c r="C80" s="61" t="s">
        <v>240</v>
      </c>
      <c r="D80" s="40">
        <v>200</v>
      </c>
      <c r="E80" s="41">
        <v>4.7</v>
      </c>
      <c r="F80" s="41">
        <v>2.44</v>
      </c>
      <c r="G80" s="41">
        <v>15.42</v>
      </c>
      <c r="H80" s="41">
        <v>102.7</v>
      </c>
    </row>
    <row r="81" spans="1:8" ht="31.2">
      <c r="A81" s="160"/>
      <c r="B81" s="40" t="s">
        <v>186</v>
      </c>
      <c r="C81" s="61" t="s">
        <v>127</v>
      </c>
      <c r="D81" s="40">
        <v>95</v>
      </c>
      <c r="E81" s="41">
        <v>12.739999999999998</v>
      </c>
      <c r="F81" s="41">
        <v>8.5599999999999987</v>
      </c>
      <c r="G81" s="41">
        <v>10.92</v>
      </c>
      <c r="H81" s="41">
        <v>169.3</v>
      </c>
    </row>
    <row r="82" spans="1:8">
      <c r="A82" s="160"/>
      <c r="B82" s="40" t="s">
        <v>188</v>
      </c>
      <c r="C82" s="61" t="s">
        <v>189</v>
      </c>
      <c r="D82" s="40">
        <v>150</v>
      </c>
      <c r="E82" s="41">
        <v>3.68</v>
      </c>
      <c r="F82" s="41">
        <v>5.09</v>
      </c>
      <c r="G82" s="41">
        <v>29.07</v>
      </c>
      <c r="H82" s="41">
        <v>176.52</v>
      </c>
    </row>
    <row r="83" spans="1:8" ht="31.2">
      <c r="A83" s="160"/>
      <c r="B83" s="41" t="s">
        <v>217</v>
      </c>
      <c r="C83" s="61" t="s">
        <v>218</v>
      </c>
      <c r="D83" s="40">
        <v>200</v>
      </c>
      <c r="E83" s="41">
        <v>0.16</v>
      </c>
      <c r="F83" s="41">
        <v>0.16</v>
      </c>
      <c r="G83" s="41">
        <v>14.9</v>
      </c>
      <c r="H83" s="41">
        <v>62.69</v>
      </c>
    </row>
    <row r="84" spans="1:8">
      <c r="A84" s="160"/>
      <c r="B84" s="41"/>
      <c r="C84" s="61" t="s">
        <v>64</v>
      </c>
      <c r="D84" s="40">
        <v>30</v>
      </c>
      <c r="E84" s="41">
        <v>2.37</v>
      </c>
      <c r="F84" s="41">
        <v>0.3</v>
      </c>
      <c r="G84" s="41">
        <v>14.49</v>
      </c>
      <c r="H84" s="41">
        <v>70.5</v>
      </c>
    </row>
    <row r="85" spans="1:8">
      <c r="A85" s="160"/>
      <c r="B85" s="41"/>
      <c r="C85" s="61" t="s">
        <v>219</v>
      </c>
      <c r="D85" s="40">
        <v>40</v>
      </c>
      <c r="E85" s="41">
        <v>2.64</v>
      </c>
      <c r="F85" s="41">
        <v>0.48</v>
      </c>
      <c r="G85" s="41">
        <v>15.86</v>
      </c>
      <c r="H85" s="41">
        <v>79.2</v>
      </c>
    </row>
    <row r="86" spans="1:8">
      <c r="A86" s="160"/>
      <c r="B86" s="168" t="s">
        <v>220</v>
      </c>
      <c r="C86" s="168"/>
      <c r="D86" s="45">
        <f>SUM(D79:D85)</f>
        <v>775</v>
      </c>
      <c r="E86" s="46">
        <f t="shared" ref="E86:H86" si="9">SUM(E79:E85)</f>
        <v>27.34</v>
      </c>
      <c r="F86" s="46">
        <f t="shared" si="9"/>
        <v>22.15</v>
      </c>
      <c r="G86" s="46">
        <f t="shared" si="9"/>
        <v>106.3</v>
      </c>
      <c r="H86" s="46">
        <f t="shared" si="9"/>
        <v>734.23</v>
      </c>
    </row>
    <row r="87" spans="1:8" ht="62.4">
      <c r="A87" s="160" t="s">
        <v>190</v>
      </c>
      <c r="B87" s="40">
        <v>39</v>
      </c>
      <c r="C87" s="61" t="s">
        <v>551</v>
      </c>
      <c r="D87" s="40">
        <v>60</v>
      </c>
      <c r="E87" s="41">
        <v>0.9</v>
      </c>
      <c r="F87" s="41">
        <v>3.27</v>
      </c>
      <c r="G87" s="41">
        <v>5.29</v>
      </c>
      <c r="H87" s="41">
        <v>54.3</v>
      </c>
    </row>
    <row r="88" spans="1:8" ht="31.2">
      <c r="A88" s="160"/>
      <c r="B88" s="40" t="s">
        <v>232</v>
      </c>
      <c r="C88" s="61" t="s">
        <v>233</v>
      </c>
      <c r="D88" s="40">
        <v>205</v>
      </c>
      <c r="E88" s="41">
        <v>1.57</v>
      </c>
      <c r="F88" s="41">
        <v>6.01</v>
      </c>
      <c r="G88" s="41">
        <v>10.87</v>
      </c>
      <c r="H88" s="41">
        <v>104.45</v>
      </c>
    </row>
    <row r="89" spans="1:8">
      <c r="A89" s="160"/>
      <c r="B89" s="40" t="s">
        <v>191</v>
      </c>
      <c r="C89" s="61" t="s">
        <v>108</v>
      </c>
      <c r="D89" s="40">
        <v>90</v>
      </c>
      <c r="E89" s="41">
        <v>11.39</v>
      </c>
      <c r="F89" s="41">
        <v>9.85</v>
      </c>
      <c r="G89" s="41">
        <v>3.41</v>
      </c>
      <c r="H89" s="41">
        <v>145.72</v>
      </c>
    </row>
    <row r="90" spans="1:8">
      <c r="A90" s="160"/>
      <c r="B90" s="40" t="s">
        <v>192</v>
      </c>
      <c r="C90" s="61" t="s">
        <v>259</v>
      </c>
      <c r="D90" s="40">
        <v>150</v>
      </c>
      <c r="E90" s="41">
        <v>6.34</v>
      </c>
      <c r="F90" s="41">
        <v>5.28</v>
      </c>
      <c r="G90" s="41">
        <v>28.62</v>
      </c>
      <c r="H90" s="41">
        <v>187.05</v>
      </c>
    </row>
    <row r="91" spans="1:8" ht="31.2">
      <c r="A91" s="160"/>
      <c r="B91" s="40" t="s">
        <v>228</v>
      </c>
      <c r="C91" s="61" t="s">
        <v>229</v>
      </c>
      <c r="D91" s="40">
        <v>200</v>
      </c>
      <c r="E91" s="41">
        <v>0.59</v>
      </c>
      <c r="F91" s="41">
        <v>0.05</v>
      </c>
      <c r="G91" s="41">
        <v>18.579999999999998</v>
      </c>
      <c r="H91" s="41">
        <v>77.94</v>
      </c>
    </row>
    <row r="92" spans="1:8">
      <c r="A92" s="160"/>
      <c r="B92" s="41"/>
      <c r="C92" s="61" t="s">
        <v>64</v>
      </c>
      <c r="D92" s="40">
        <v>40</v>
      </c>
      <c r="E92" s="41">
        <v>3.16</v>
      </c>
      <c r="F92" s="41">
        <v>0.4</v>
      </c>
      <c r="G92" s="41">
        <v>19.32</v>
      </c>
      <c r="H92" s="41">
        <v>94</v>
      </c>
    </row>
    <row r="93" spans="1:8">
      <c r="A93" s="160"/>
      <c r="B93" s="41"/>
      <c r="C93" s="61" t="s">
        <v>219</v>
      </c>
      <c r="D93" s="40">
        <v>50</v>
      </c>
      <c r="E93" s="41">
        <v>3.3</v>
      </c>
      <c r="F93" s="41">
        <v>0.6</v>
      </c>
      <c r="G93" s="41">
        <v>19.829999999999998</v>
      </c>
      <c r="H93" s="41">
        <v>99</v>
      </c>
    </row>
    <row r="94" spans="1:8">
      <c r="A94" s="160"/>
      <c r="B94" s="168" t="s">
        <v>220</v>
      </c>
      <c r="C94" s="168"/>
      <c r="D94" s="45">
        <f>SUM(D87:D93)</f>
        <v>795</v>
      </c>
      <c r="E94" s="46">
        <f t="shared" ref="E94:H94" si="10">SUM(E87:E93)</f>
        <v>27.250000000000004</v>
      </c>
      <c r="F94" s="46">
        <f t="shared" si="10"/>
        <v>25.46</v>
      </c>
      <c r="G94" s="46">
        <f t="shared" si="10"/>
        <v>105.92</v>
      </c>
      <c r="H94" s="46">
        <f t="shared" si="10"/>
        <v>762.46</v>
      </c>
    </row>
    <row r="95" spans="1:8" ht="31.2">
      <c r="A95" s="160" t="s">
        <v>193</v>
      </c>
      <c r="B95" s="40" t="s">
        <v>548</v>
      </c>
      <c r="C95" s="61" t="s">
        <v>549</v>
      </c>
      <c r="D95" s="40">
        <v>60</v>
      </c>
      <c r="E95" s="41">
        <v>2.1800000000000002</v>
      </c>
      <c r="F95" s="41">
        <v>3.61</v>
      </c>
      <c r="G95" s="41">
        <v>3.31</v>
      </c>
      <c r="H95" s="41">
        <v>55.42</v>
      </c>
    </row>
    <row r="96" spans="1:8" ht="31.2">
      <c r="A96" s="160"/>
      <c r="B96" s="40" t="s">
        <v>248</v>
      </c>
      <c r="C96" s="61" t="s">
        <v>266</v>
      </c>
      <c r="D96" s="40">
        <v>205</v>
      </c>
      <c r="E96" s="41">
        <v>1.79</v>
      </c>
      <c r="F96" s="41">
        <v>6.03</v>
      </c>
      <c r="G96" s="41">
        <v>14.48</v>
      </c>
      <c r="H96" s="41">
        <v>119.65</v>
      </c>
    </row>
    <row r="97" spans="1:8" ht="31.2">
      <c r="A97" s="160"/>
      <c r="B97" s="40" t="s">
        <v>267</v>
      </c>
      <c r="C97" s="61" t="s">
        <v>268</v>
      </c>
      <c r="D97" s="40">
        <v>205</v>
      </c>
      <c r="E97" s="41">
        <v>21.54</v>
      </c>
      <c r="F97" s="41">
        <v>12.190000000000001</v>
      </c>
      <c r="G97" s="41">
        <v>42.02</v>
      </c>
      <c r="H97" s="41">
        <v>363.55</v>
      </c>
    </row>
    <row r="98" spans="1:8">
      <c r="A98" s="160"/>
      <c r="B98" s="40" t="s">
        <v>217</v>
      </c>
      <c r="C98" s="61" t="s">
        <v>236</v>
      </c>
      <c r="D98" s="40">
        <v>200</v>
      </c>
      <c r="E98" s="41">
        <v>0.16</v>
      </c>
      <c r="F98" s="41">
        <v>0.04</v>
      </c>
      <c r="G98" s="41">
        <v>15.42</v>
      </c>
      <c r="H98" s="41">
        <v>63.6</v>
      </c>
    </row>
    <row r="99" spans="1:8">
      <c r="A99" s="160"/>
      <c r="B99" s="41"/>
      <c r="C99" s="61" t="s">
        <v>64</v>
      </c>
      <c r="D99" s="40">
        <v>40</v>
      </c>
      <c r="E99" s="41">
        <v>3.16</v>
      </c>
      <c r="F99" s="41">
        <v>0.4</v>
      </c>
      <c r="G99" s="41">
        <v>19.32</v>
      </c>
      <c r="H99" s="41">
        <v>94</v>
      </c>
    </row>
    <row r="100" spans="1:8">
      <c r="A100" s="160"/>
      <c r="B100" s="41"/>
      <c r="C100" s="61" t="s">
        <v>219</v>
      </c>
      <c r="D100" s="40">
        <v>50</v>
      </c>
      <c r="E100" s="41">
        <v>3.3</v>
      </c>
      <c r="F100" s="41">
        <v>0.6</v>
      </c>
      <c r="G100" s="41">
        <v>19.829999999999998</v>
      </c>
      <c r="H100" s="41">
        <v>99</v>
      </c>
    </row>
    <row r="101" spans="1:8">
      <c r="A101" s="160"/>
      <c r="B101" s="168" t="s">
        <v>220</v>
      </c>
      <c r="C101" s="168"/>
      <c r="D101" s="45">
        <f>SUM(D95:D100)</f>
        <v>760</v>
      </c>
      <c r="E101" s="46">
        <f t="shared" ref="E101:H101" si="11">SUM(E95:E100)</f>
        <v>32.129999999999995</v>
      </c>
      <c r="F101" s="46">
        <f t="shared" si="11"/>
        <v>22.87</v>
      </c>
      <c r="G101" s="46">
        <f t="shared" si="11"/>
        <v>114.38000000000001</v>
      </c>
      <c r="H101" s="46">
        <f t="shared" si="11"/>
        <v>795.22</v>
      </c>
    </row>
    <row r="102" spans="1:8">
      <c r="A102" s="160" t="s">
        <v>195</v>
      </c>
      <c r="B102" s="40" t="s">
        <v>269</v>
      </c>
      <c r="C102" s="61" t="s">
        <v>270</v>
      </c>
      <c r="D102" s="40">
        <v>60</v>
      </c>
      <c r="E102" s="41">
        <v>2.6</v>
      </c>
      <c r="F102" s="41">
        <v>4.6500000000000004</v>
      </c>
      <c r="G102" s="41">
        <v>4.88</v>
      </c>
      <c r="H102" s="41">
        <v>73.92</v>
      </c>
    </row>
    <row r="103" spans="1:8" ht="46.8">
      <c r="A103" s="160"/>
      <c r="B103" s="40" t="s">
        <v>253</v>
      </c>
      <c r="C103" s="61" t="s">
        <v>254</v>
      </c>
      <c r="D103" s="40">
        <v>205</v>
      </c>
      <c r="E103" s="41">
        <v>2.0099999999999998</v>
      </c>
      <c r="F103" s="41">
        <v>4.01</v>
      </c>
      <c r="G103" s="41">
        <v>9.48</v>
      </c>
      <c r="H103" s="41">
        <v>82.6</v>
      </c>
    </row>
    <row r="104" spans="1:8" ht="46.8">
      <c r="A104" s="160"/>
      <c r="B104" s="40" t="s">
        <v>197</v>
      </c>
      <c r="C104" s="61" t="s">
        <v>271</v>
      </c>
      <c r="D104" s="40">
        <v>95</v>
      </c>
      <c r="E104" s="41">
        <v>11.53</v>
      </c>
      <c r="F104" s="41">
        <v>17.05</v>
      </c>
      <c r="G104" s="41">
        <v>10.92</v>
      </c>
      <c r="H104" s="41">
        <v>244.82</v>
      </c>
    </row>
    <row r="105" spans="1:8">
      <c r="A105" s="160"/>
      <c r="B105" s="40" t="s">
        <v>152</v>
      </c>
      <c r="C105" s="61" t="s">
        <v>250</v>
      </c>
      <c r="D105" s="40">
        <v>150</v>
      </c>
      <c r="E105" s="41">
        <v>6.6</v>
      </c>
      <c r="F105" s="41">
        <v>0.78</v>
      </c>
      <c r="G105" s="41">
        <v>42.3</v>
      </c>
      <c r="H105" s="41">
        <v>202.8</v>
      </c>
    </row>
    <row r="106" spans="1:8" ht="31.2">
      <c r="A106" s="160"/>
      <c r="B106" s="41" t="s">
        <v>217</v>
      </c>
      <c r="C106" s="61" t="s">
        <v>218</v>
      </c>
      <c r="D106" s="40">
        <v>200</v>
      </c>
      <c r="E106" s="41">
        <v>0.16</v>
      </c>
      <c r="F106" s="41">
        <v>0.16</v>
      </c>
      <c r="G106" s="41">
        <v>14.9</v>
      </c>
      <c r="H106" s="41">
        <v>62.69</v>
      </c>
    </row>
    <row r="107" spans="1:8">
      <c r="A107" s="160"/>
      <c r="B107" s="41"/>
      <c r="C107" s="61" t="s">
        <v>64</v>
      </c>
      <c r="D107" s="40">
        <v>30</v>
      </c>
      <c r="E107" s="41">
        <v>2.37</v>
      </c>
      <c r="F107" s="41">
        <v>0.3</v>
      </c>
      <c r="G107" s="41">
        <v>14.49</v>
      </c>
      <c r="H107" s="41">
        <v>70.5</v>
      </c>
    </row>
    <row r="108" spans="1:8">
      <c r="A108" s="160"/>
      <c r="B108" s="41"/>
      <c r="C108" s="61" t="s">
        <v>219</v>
      </c>
      <c r="D108" s="40">
        <v>40</v>
      </c>
      <c r="E108" s="41">
        <v>2.64</v>
      </c>
      <c r="F108" s="41">
        <v>0.48</v>
      </c>
      <c r="G108" s="41">
        <v>15.86</v>
      </c>
      <c r="H108" s="41">
        <v>79.2</v>
      </c>
    </row>
    <row r="109" spans="1:8">
      <c r="A109" s="160"/>
      <c r="B109" s="168" t="s">
        <v>220</v>
      </c>
      <c r="C109" s="168"/>
      <c r="D109" s="45">
        <f>SUM(D102:D108)</f>
        <v>780</v>
      </c>
      <c r="E109" s="46">
        <f t="shared" ref="E109:H109" si="12">SUM(E102:E108)</f>
        <v>27.910000000000004</v>
      </c>
      <c r="F109" s="46">
        <f t="shared" si="12"/>
        <v>27.430000000000003</v>
      </c>
      <c r="G109" s="46">
        <f t="shared" si="12"/>
        <v>112.83</v>
      </c>
      <c r="H109" s="46">
        <f t="shared" si="12"/>
        <v>816.53</v>
      </c>
    </row>
    <row r="110" spans="1:8" ht="31.2">
      <c r="A110" s="160" t="s">
        <v>196</v>
      </c>
      <c r="B110" s="40">
        <v>45</v>
      </c>
      <c r="C110" s="61" t="s">
        <v>547</v>
      </c>
      <c r="D110" s="40">
        <v>60</v>
      </c>
      <c r="E110" s="41">
        <v>0.93</v>
      </c>
      <c r="F110" s="41">
        <v>5.0599999999999996</v>
      </c>
      <c r="G110" s="41">
        <v>3.65</v>
      </c>
      <c r="H110" s="41">
        <v>64.650000000000006</v>
      </c>
    </row>
    <row r="111" spans="1:8" ht="31.2">
      <c r="A111" s="160"/>
      <c r="B111" s="40" t="s">
        <v>239</v>
      </c>
      <c r="C111" s="61" t="s">
        <v>240</v>
      </c>
      <c r="D111" s="40">
        <v>200</v>
      </c>
      <c r="E111" s="41">
        <v>4.7</v>
      </c>
      <c r="F111" s="41">
        <v>2.44</v>
      </c>
      <c r="G111" s="41">
        <v>15.42</v>
      </c>
      <c r="H111" s="41">
        <v>102.7</v>
      </c>
    </row>
    <row r="112" spans="1:8" ht="31.2">
      <c r="A112" s="160"/>
      <c r="B112" s="40" t="s">
        <v>197</v>
      </c>
      <c r="C112" s="61" t="s">
        <v>272</v>
      </c>
      <c r="D112" s="40">
        <v>95</v>
      </c>
      <c r="E112" s="41">
        <v>13.28</v>
      </c>
      <c r="F112" s="41">
        <v>14.489999999999998</v>
      </c>
      <c r="G112" s="41">
        <v>12.67</v>
      </c>
      <c r="H112" s="41">
        <v>234.33999999999997</v>
      </c>
    </row>
    <row r="113" spans="1:8" ht="31.2">
      <c r="A113" s="160"/>
      <c r="B113" s="40" t="s">
        <v>183</v>
      </c>
      <c r="C113" s="61" t="s">
        <v>109</v>
      </c>
      <c r="D113" s="40">
        <v>150</v>
      </c>
      <c r="E113" s="41">
        <v>3.47</v>
      </c>
      <c r="F113" s="41">
        <v>3.45</v>
      </c>
      <c r="G113" s="41">
        <v>31.61</v>
      </c>
      <c r="H113" s="41">
        <v>171.56</v>
      </c>
    </row>
    <row r="114" spans="1:8" ht="31.2">
      <c r="A114" s="160"/>
      <c r="B114" s="40" t="s">
        <v>228</v>
      </c>
      <c r="C114" s="61" t="s">
        <v>229</v>
      </c>
      <c r="D114" s="40">
        <v>200</v>
      </c>
      <c r="E114" s="41">
        <v>0.59</v>
      </c>
      <c r="F114" s="41">
        <v>0.05</v>
      </c>
      <c r="G114" s="41">
        <v>18.579999999999998</v>
      </c>
      <c r="H114" s="41">
        <v>77.94</v>
      </c>
    </row>
    <row r="115" spans="1:8">
      <c r="A115" s="160"/>
      <c r="B115" s="41"/>
      <c r="C115" s="61" t="s">
        <v>64</v>
      </c>
      <c r="D115" s="40">
        <v>30</v>
      </c>
      <c r="E115" s="41">
        <v>2.37</v>
      </c>
      <c r="F115" s="41">
        <v>0.3</v>
      </c>
      <c r="G115" s="41">
        <v>14.49</v>
      </c>
      <c r="H115" s="41">
        <v>70.5</v>
      </c>
    </row>
    <row r="116" spans="1:8">
      <c r="A116" s="160"/>
      <c r="B116" s="41"/>
      <c r="C116" s="61" t="s">
        <v>219</v>
      </c>
      <c r="D116" s="40">
        <v>40</v>
      </c>
      <c r="E116" s="41">
        <v>2.64</v>
      </c>
      <c r="F116" s="41">
        <v>0.48</v>
      </c>
      <c r="G116" s="41">
        <v>15.86</v>
      </c>
      <c r="H116" s="41">
        <v>79.2</v>
      </c>
    </row>
    <row r="117" spans="1:8">
      <c r="A117" s="160"/>
      <c r="B117" s="168" t="s">
        <v>220</v>
      </c>
      <c r="C117" s="168"/>
      <c r="D117" s="45">
        <f>SUM(D110:D116)</f>
        <v>775</v>
      </c>
      <c r="E117" s="46">
        <f t="shared" ref="E117:H117" si="13">SUM(E110:E116)</f>
        <v>27.98</v>
      </c>
      <c r="F117" s="46">
        <f t="shared" si="13"/>
        <v>26.27</v>
      </c>
      <c r="G117" s="46">
        <f t="shared" si="13"/>
        <v>112.28</v>
      </c>
      <c r="H117" s="46">
        <f t="shared" si="13"/>
        <v>800.8900000000001</v>
      </c>
    </row>
    <row r="118" spans="1:8">
      <c r="A118" s="160" t="s">
        <v>200</v>
      </c>
      <c r="B118" s="40" t="s">
        <v>230</v>
      </c>
      <c r="C118" s="61" t="s">
        <v>231</v>
      </c>
      <c r="D118" s="156">
        <v>60</v>
      </c>
      <c r="E118" s="157">
        <v>1.1000000000000001</v>
      </c>
      <c r="F118" s="157">
        <v>5.15</v>
      </c>
      <c r="G118" s="157">
        <v>7.67</v>
      </c>
      <c r="H118" s="157">
        <v>81.709999999999994</v>
      </c>
    </row>
    <row r="119" spans="1:8" ht="46.8">
      <c r="A119" s="160"/>
      <c r="B119" s="40" t="s">
        <v>215</v>
      </c>
      <c r="C119" s="61" t="s">
        <v>216</v>
      </c>
      <c r="D119" s="156">
        <v>205</v>
      </c>
      <c r="E119" s="157">
        <v>1.53</v>
      </c>
      <c r="F119" s="157">
        <v>4.9000000000000004</v>
      </c>
      <c r="G119" s="157">
        <v>7.94</v>
      </c>
      <c r="H119" s="157">
        <v>82.42</v>
      </c>
    </row>
    <row r="120" spans="1:8" ht="31.2">
      <c r="A120" s="160"/>
      <c r="B120" s="40" t="s">
        <v>543</v>
      </c>
      <c r="C120" s="61" t="s">
        <v>541</v>
      </c>
      <c r="D120" s="156">
        <v>95</v>
      </c>
      <c r="E120" s="157">
        <v>20.16</v>
      </c>
      <c r="F120" s="157">
        <v>7.8</v>
      </c>
      <c r="G120" s="157">
        <v>3.4499999999999997</v>
      </c>
      <c r="H120" s="157">
        <v>165.07999999999998</v>
      </c>
    </row>
    <row r="121" spans="1:8">
      <c r="A121" s="160"/>
      <c r="B121" s="40" t="s">
        <v>540</v>
      </c>
      <c r="C121" s="61" t="s">
        <v>458</v>
      </c>
      <c r="D121" s="156">
        <v>150</v>
      </c>
      <c r="E121" s="157">
        <v>3.24</v>
      </c>
      <c r="F121" s="157">
        <v>6.82</v>
      </c>
      <c r="G121" s="157">
        <v>22.25</v>
      </c>
      <c r="H121" s="157">
        <v>163.78</v>
      </c>
    </row>
    <row r="122" spans="1:8">
      <c r="A122" s="160"/>
      <c r="B122" s="40" t="s">
        <v>217</v>
      </c>
      <c r="C122" s="61" t="s">
        <v>236</v>
      </c>
      <c r="D122" s="156">
        <v>200</v>
      </c>
      <c r="E122" s="157">
        <v>0.16</v>
      </c>
      <c r="F122" s="157">
        <v>0.04</v>
      </c>
      <c r="G122" s="157">
        <v>15.42</v>
      </c>
      <c r="H122" s="157">
        <v>63.6</v>
      </c>
    </row>
    <row r="123" spans="1:8">
      <c r="A123" s="160"/>
      <c r="B123" s="41"/>
      <c r="C123" s="61" t="s">
        <v>64</v>
      </c>
      <c r="D123" s="156">
        <v>50</v>
      </c>
      <c r="E123" s="157">
        <v>3.95</v>
      </c>
      <c r="F123" s="157">
        <v>0.5</v>
      </c>
      <c r="G123" s="157">
        <v>24.15</v>
      </c>
      <c r="H123" s="157">
        <v>117.5</v>
      </c>
    </row>
    <row r="124" spans="1:8">
      <c r="A124" s="160"/>
      <c r="B124" s="41"/>
      <c r="C124" s="61" t="s">
        <v>219</v>
      </c>
      <c r="D124" s="156">
        <v>60</v>
      </c>
      <c r="E124" s="157">
        <v>3.96</v>
      </c>
      <c r="F124" s="157">
        <v>0.72</v>
      </c>
      <c r="G124" s="157">
        <v>23.79</v>
      </c>
      <c r="H124" s="157">
        <v>118.8</v>
      </c>
    </row>
    <row r="125" spans="1:8">
      <c r="A125" s="160"/>
      <c r="B125" s="168" t="s">
        <v>220</v>
      </c>
      <c r="C125" s="168"/>
      <c r="D125" s="158">
        <f>SUM(D118:D124)</f>
        <v>820</v>
      </c>
      <c r="E125" s="159">
        <f t="shared" ref="E125:H125" si="14">SUM(E118:E124)</f>
        <v>34.1</v>
      </c>
      <c r="F125" s="159">
        <f t="shared" si="14"/>
        <v>25.93</v>
      </c>
      <c r="G125" s="159">
        <f t="shared" si="14"/>
        <v>104.66999999999999</v>
      </c>
      <c r="H125" s="159">
        <f t="shared" si="14"/>
        <v>792.89</v>
      </c>
    </row>
    <row r="126" spans="1:8">
      <c r="A126" s="160" t="s">
        <v>201</v>
      </c>
      <c r="B126" s="40" t="s">
        <v>262</v>
      </c>
      <c r="C126" s="61" t="s">
        <v>263</v>
      </c>
      <c r="D126" s="40">
        <v>60</v>
      </c>
      <c r="E126" s="41">
        <v>1.05</v>
      </c>
      <c r="F126" s="41">
        <v>5.12</v>
      </c>
      <c r="G126" s="41">
        <v>5.64</v>
      </c>
      <c r="H126" s="41">
        <v>73.319999999999993</v>
      </c>
    </row>
    <row r="127" spans="1:8" ht="31.2">
      <c r="A127" s="160"/>
      <c r="B127" s="40" t="s">
        <v>257</v>
      </c>
      <c r="C127" s="61" t="s">
        <v>258</v>
      </c>
      <c r="D127" s="40">
        <v>205</v>
      </c>
      <c r="E127" s="41">
        <v>1.95</v>
      </c>
      <c r="F127" s="41">
        <v>3.06</v>
      </c>
      <c r="G127" s="41">
        <v>13.54</v>
      </c>
      <c r="H127" s="41">
        <v>90.08</v>
      </c>
    </row>
    <row r="128" spans="1:8">
      <c r="A128" s="160"/>
      <c r="B128" s="40" t="s">
        <v>202</v>
      </c>
      <c r="C128" s="61" t="s">
        <v>129</v>
      </c>
      <c r="D128" s="40">
        <v>90</v>
      </c>
      <c r="E128" s="41">
        <v>13.59</v>
      </c>
      <c r="F128" s="41">
        <v>11.42</v>
      </c>
      <c r="G128" s="41">
        <v>3.41</v>
      </c>
      <c r="H128" s="41">
        <v>170.92</v>
      </c>
    </row>
    <row r="129" spans="1:8">
      <c r="A129" s="160"/>
      <c r="B129" s="40" t="s">
        <v>192</v>
      </c>
      <c r="C129" s="61" t="s">
        <v>259</v>
      </c>
      <c r="D129" s="40">
        <v>150</v>
      </c>
      <c r="E129" s="41">
        <v>6.34</v>
      </c>
      <c r="F129" s="41">
        <v>5.28</v>
      </c>
      <c r="G129" s="41">
        <v>28.62</v>
      </c>
      <c r="H129" s="41">
        <v>187.05</v>
      </c>
    </row>
    <row r="130" spans="1:8" ht="31.2">
      <c r="A130" s="160"/>
      <c r="B130" s="41" t="s">
        <v>217</v>
      </c>
      <c r="C130" s="61" t="s">
        <v>256</v>
      </c>
      <c r="D130" s="40">
        <v>200</v>
      </c>
      <c r="E130" s="41">
        <v>0.24</v>
      </c>
      <c r="F130" s="41">
        <v>0.13</v>
      </c>
      <c r="G130" s="41">
        <v>15.14</v>
      </c>
      <c r="H130" s="41">
        <v>64.06</v>
      </c>
    </row>
    <row r="131" spans="1:8">
      <c r="A131" s="160"/>
      <c r="B131" s="41"/>
      <c r="C131" s="61" t="s">
        <v>64</v>
      </c>
      <c r="D131" s="40">
        <v>40</v>
      </c>
      <c r="E131" s="41">
        <v>3.16</v>
      </c>
      <c r="F131" s="41">
        <v>0.4</v>
      </c>
      <c r="G131" s="41">
        <v>19.32</v>
      </c>
      <c r="H131" s="41">
        <v>94</v>
      </c>
    </row>
    <row r="132" spans="1:8">
      <c r="A132" s="160"/>
      <c r="B132" s="41"/>
      <c r="C132" s="61" t="s">
        <v>219</v>
      </c>
      <c r="D132" s="40">
        <v>50</v>
      </c>
      <c r="E132" s="41">
        <v>3.3</v>
      </c>
      <c r="F132" s="41">
        <v>0.6</v>
      </c>
      <c r="G132" s="41">
        <v>19.829999999999998</v>
      </c>
      <c r="H132" s="41">
        <v>99</v>
      </c>
    </row>
    <row r="133" spans="1:8">
      <c r="A133" s="160"/>
      <c r="B133" s="168" t="s">
        <v>220</v>
      </c>
      <c r="C133" s="168"/>
      <c r="D133" s="45">
        <f>SUM(D126:D132)</f>
        <v>795</v>
      </c>
      <c r="E133" s="46">
        <f t="shared" ref="E133:H133" si="15">SUM(E126:E132)</f>
        <v>29.63</v>
      </c>
      <c r="F133" s="46">
        <f t="shared" si="15"/>
        <v>26.01</v>
      </c>
      <c r="G133" s="46">
        <f t="shared" si="15"/>
        <v>105.49999999999999</v>
      </c>
      <c r="H133" s="46">
        <f t="shared" si="15"/>
        <v>778.42999999999984</v>
      </c>
    </row>
    <row r="134" spans="1:8" ht="31.2">
      <c r="A134" s="160" t="s">
        <v>203</v>
      </c>
      <c r="B134" s="40" t="s">
        <v>213</v>
      </c>
      <c r="C134" s="61" t="s">
        <v>214</v>
      </c>
      <c r="D134" s="40">
        <v>60</v>
      </c>
      <c r="E134" s="41">
        <v>1</v>
      </c>
      <c r="F134" s="41">
        <v>4.32</v>
      </c>
      <c r="G134" s="41">
        <v>5.88</v>
      </c>
      <c r="H134" s="41">
        <v>66.19</v>
      </c>
    </row>
    <row r="135" spans="1:8">
      <c r="A135" s="160"/>
      <c r="B135" s="40" t="s">
        <v>275</v>
      </c>
      <c r="C135" s="61" t="s">
        <v>276</v>
      </c>
      <c r="D135" s="40">
        <v>200</v>
      </c>
      <c r="E135" s="41">
        <v>1.52</v>
      </c>
      <c r="F135" s="41">
        <v>4.17</v>
      </c>
      <c r="G135" s="41">
        <v>13.64</v>
      </c>
      <c r="H135" s="41">
        <v>98.64</v>
      </c>
    </row>
    <row r="136" spans="1:8">
      <c r="A136" s="160"/>
      <c r="B136" s="41" t="s">
        <v>151</v>
      </c>
      <c r="C136" s="61" t="s">
        <v>277</v>
      </c>
      <c r="D136" s="40">
        <v>90</v>
      </c>
      <c r="E136" s="41">
        <v>21.6</v>
      </c>
      <c r="F136" s="41">
        <v>10.6</v>
      </c>
      <c r="G136" s="41"/>
      <c r="H136" s="41">
        <v>176.99</v>
      </c>
    </row>
    <row r="137" spans="1:8">
      <c r="A137" s="160"/>
      <c r="B137" s="40">
        <v>487</v>
      </c>
      <c r="C137" s="61" t="s">
        <v>227</v>
      </c>
      <c r="D137" s="40">
        <v>150</v>
      </c>
      <c r="E137" s="41">
        <v>2.65</v>
      </c>
      <c r="F137" s="41">
        <v>3.4</v>
      </c>
      <c r="G137" s="41">
        <v>11.76</v>
      </c>
      <c r="H137" s="41">
        <v>89.67</v>
      </c>
    </row>
    <row r="138" spans="1:8" ht="31.2">
      <c r="A138" s="160"/>
      <c r="B138" s="40" t="s">
        <v>228</v>
      </c>
      <c r="C138" s="61" t="s">
        <v>229</v>
      </c>
      <c r="D138" s="40">
        <v>200</v>
      </c>
      <c r="E138" s="41">
        <v>0.59</v>
      </c>
      <c r="F138" s="41">
        <v>0.05</v>
      </c>
      <c r="G138" s="41">
        <v>18.579999999999998</v>
      </c>
      <c r="H138" s="41">
        <v>77.94</v>
      </c>
    </row>
    <row r="139" spans="1:8">
      <c r="A139" s="160"/>
      <c r="B139" s="41"/>
      <c r="C139" s="61" t="s">
        <v>64</v>
      </c>
      <c r="D139" s="40">
        <v>50</v>
      </c>
      <c r="E139" s="41">
        <v>3.95</v>
      </c>
      <c r="F139" s="41">
        <v>0.5</v>
      </c>
      <c r="G139" s="41">
        <v>24.15</v>
      </c>
      <c r="H139" s="41">
        <v>117.5</v>
      </c>
    </row>
    <row r="140" spans="1:8">
      <c r="A140" s="160"/>
      <c r="B140" s="41"/>
      <c r="C140" s="61" t="s">
        <v>219</v>
      </c>
      <c r="D140" s="40">
        <v>60</v>
      </c>
      <c r="E140" s="41">
        <v>3.96</v>
      </c>
      <c r="F140" s="41">
        <v>0.72</v>
      </c>
      <c r="G140" s="41">
        <v>23.79</v>
      </c>
      <c r="H140" s="41">
        <v>118.8</v>
      </c>
    </row>
    <row r="141" spans="1:8">
      <c r="A141" s="160"/>
      <c r="B141" s="168" t="s">
        <v>220</v>
      </c>
      <c r="C141" s="168"/>
      <c r="D141" s="45">
        <f>SUM(D134:D140)</f>
        <v>810</v>
      </c>
      <c r="E141" s="46">
        <f t="shared" ref="E141:H141" si="16">SUM(E134:E140)</f>
        <v>35.269999999999996</v>
      </c>
      <c r="F141" s="46">
        <f t="shared" si="16"/>
        <v>23.759999999999998</v>
      </c>
      <c r="G141" s="46">
        <f t="shared" si="16"/>
        <v>97.799999999999983</v>
      </c>
      <c r="H141" s="46">
        <f t="shared" si="16"/>
        <v>745.73</v>
      </c>
    </row>
    <row r="142" spans="1:8" ht="31.2">
      <c r="A142" s="160" t="s">
        <v>204</v>
      </c>
      <c r="B142" s="40">
        <v>45</v>
      </c>
      <c r="C142" s="61" t="s">
        <v>547</v>
      </c>
      <c r="D142" s="40">
        <v>60</v>
      </c>
      <c r="E142" s="41">
        <v>0.93</v>
      </c>
      <c r="F142" s="41">
        <v>5.0599999999999996</v>
      </c>
      <c r="G142" s="41">
        <v>3.65</v>
      </c>
      <c r="H142" s="41">
        <v>64.650000000000006</v>
      </c>
    </row>
    <row r="143" spans="1:8" ht="31.2">
      <c r="A143" s="160"/>
      <c r="B143" s="40" t="s">
        <v>239</v>
      </c>
      <c r="C143" s="61" t="s">
        <v>240</v>
      </c>
      <c r="D143" s="40">
        <v>200</v>
      </c>
      <c r="E143" s="41">
        <v>4.7</v>
      </c>
      <c r="F143" s="41">
        <v>2.44</v>
      </c>
      <c r="G143" s="41">
        <v>15.42</v>
      </c>
      <c r="H143" s="41">
        <v>102.7</v>
      </c>
    </row>
    <row r="144" spans="1:8" ht="31.2">
      <c r="A144" s="160"/>
      <c r="B144" s="40" t="s">
        <v>197</v>
      </c>
      <c r="C144" s="61" t="s">
        <v>280</v>
      </c>
      <c r="D144" s="40">
        <v>95</v>
      </c>
      <c r="E144" s="41">
        <v>10.27</v>
      </c>
      <c r="F144" s="41">
        <v>17.07</v>
      </c>
      <c r="G144" s="41">
        <v>10.33</v>
      </c>
      <c r="H144" s="41">
        <v>239.01</v>
      </c>
    </row>
    <row r="145" spans="1:8">
      <c r="A145" s="160"/>
      <c r="B145" s="40" t="s">
        <v>152</v>
      </c>
      <c r="C145" s="61" t="s">
        <v>250</v>
      </c>
      <c r="D145" s="40">
        <v>150</v>
      </c>
      <c r="E145" s="41">
        <v>6.6</v>
      </c>
      <c r="F145" s="41">
        <v>0.78</v>
      </c>
      <c r="G145" s="41">
        <v>42.3</v>
      </c>
      <c r="H145" s="41">
        <v>202.8</v>
      </c>
    </row>
    <row r="146" spans="1:8">
      <c r="A146" s="160"/>
      <c r="B146" s="40" t="s">
        <v>217</v>
      </c>
      <c r="C146" s="61" t="s">
        <v>236</v>
      </c>
      <c r="D146" s="40">
        <v>200</v>
      </c>
      <c r="E146" s="41">
        <v>0.16</v>
      </c>
      <c r="F146" s="41">
        <v>0.04</v>
      </c>
      <c r="G146" s="41">
        <v>15.42</v>
      </c>
      <c r="H146" s="41">
        <v>63.6</v>
      </c>
    </row>
    <row r="147" spans="1:8">
      <c r="A147" s="160"/>
      <c r="B147" s="41"/>
      <c r="C147" s="61" t="s">
        <v>64</v>
      </c>
      <c r="D147" s="40">
        <v>30</v>
      </c>
      <c r="E147" s="41">
        <v>2.37</v>
      </c>
      <c r="F147" s="41">
        <v>0.3</v>
      </c>
      <c r="G147" s="41">
        <v>14.49</v>
      </c>
      <c r="H147" s="41">
        <v>70.5</v>
      </c>
    </row>
    <row r="148" spans="1:8">
      <c r="A148" s="160"/>
      <c r="B148" s="41"/>
      <c r="C148" s="61" t="s">
        <v>219</v>
      </c>
      <c r="D148" s="40">
        <v>40</v>
      </c>
      <c r="E148" s="41">
        <v>2.64</v>
      </c>
      <c r="F148" s="41">
        <v>0.48</v>
      </c>
      <c r="G148" s="41">
        <v>15.86</v>
      </c>
      <c r="H148" s="41">
        <v>79.2</v>
      </c>
    </row>
    <row r="149" spans="1:8">
      <c r="A149" s="160"/>
      <c r="B149" s="168" t="s">
        <v>220</v>
      </c>
      <c r="C149" s="168"/>
      <c r="D149" s="45">
        <f>SUM(D142:D148)</f>
        <v>775</v>
      </c>
      <c r="E149" s="46">
        <f t="shared" ref="E149:H149" si="17">SUM(E142:E148)</f>
        <v>27.67</v>
      </c>
      <c r="F149" s="46">
        <f t="shared" si="17"/>
        <v>26.17</v>
      </c>
      <c r="G149" s="46">
        <f t="shared" si="17"/>
        <v>117.46999999999998</v>
      </c>
      <c r="H149" s="46">
        <f t="shared" si="17"/>
        <v>822.46000000000015</v>
      </c>
    </row>
    <row r="150" spans="1:8" ht="46.8">
      <c r="A150" s="160" t="s">
        <v>205</v>
      </c>
      <c r="B150" s="40" t="s">
        <v>251</v>
      </c>
      <c r="C150" s="61" t="s">
        <v>252</v>
      </c>
      <c r="D150" s="40">
        <v>60</v>
      </c>
      <c r="E150" s="41">
        <v>1.89</v>
      </c>
      <c r="F150" s="41">
        <v>3.74</v>
      </c>
      <c r="G150" s="41">
        <v>7.12</v>
      </c>
      <c r="H150" s="41">
        <v>69.97</v>
      </c>
    </row>
    <row r="151" spans="1:8">
      <c r="A151" s="160"/>
      <c r="B151" s="40">
        <v>100</v>
      </c>
      <c r="C151" s="61" t="s">
        <v>244</v>
      </c>
      <c r="D151" s="40">
        <v>200</v>
      </c>
      <c r="E151" s="41">
        <v>1.51</v>
      </c>
      <c r="F151" s="41">
        <v>3.18</v>
      </c>
      <c r="G151" s="41">
        <v>7.56</v>
      </c>
      <c r="H151" s="41">
        <v>65.209999999999994</v>
      </c>
    </row>
    <row r="152" spans="1:8">
      <c r="A152" s="160"/>
      <c r="B152" s="40">
        <v>356</v>
      </c>
      <c r="C152" s="61" t="s">
        <v>130</v>
      </c>
      <c r="D152" s="40">
        <v>90</v>
      </c>
      <c r="E152" s="41">
        <v>17.28</v>
      </c>
      <c r="F152" s="41">
        <v>14.9</v>
      </c>
      <c r="G152" s="41">
        <v>0.24</v>
      </c>
      <c r="H152" s="41">
        <v>244.5</v>
      </c>
    </row>
    <row r="153" spans="1:8" ht="31.2">
      <c r="A153" s="160"/>
      <c r="B153" s="40" t="s">
        <v>183</v>
      </c>
      <c r="C153" s="61" t="s">
        <v>281</v>
      </c>
      <c r="D153" s="40">
        <v>150</v>
      </c>
      <c r="E153" s="41">
        <v>3.47</v>
      </c>
      <c r="F153" s="41">
        <v>3.45</v>
      </c>
      <c r="G153" s="41">
        <v>31.61</v>
      </c>
      <c r="H153" s="41">
        <v>171.56</v>
      </c>
    </row>
    <row r="154" spans="1:8" ht="31.2">
      <c r="A154" s="160"/>
      <c r="B154" s="41" t="s">
        <v>217</v>
      </c>
      <c r="C154" s="61" t="s">
        <v>218</v>
      </c>
      <c r="D154" s="40">
        <v>200</v>
      </c>
      <c r="E154" s="41">
        <v>0.16</v>
      </c>
      <c r="F154" s="41">
        <v>0.16</v>
      </c>
      <c r="G154" s="41">
        <v>14.9</v>
      </c>
      <c r="H154" s="41">
        <v>62.69</v>
      </c>
    </row>
    <row r="155" spans="1:8">
      <c r="A155" s="160"/>
      <c r="B155" s="41"/>
      <c r="C155" s="61" t="s">
        <v>64</v>
      </c>
      <c r="D155" s="40">
        <v>40</v>
      </c>
      <c r="E155" s="41">
        <v>3.16</v>
      </c>
      <c r="F155" s="41">
        <v>0.4</v>
      </c>
      <c r="G155" s="41">
        <v>19.32</v>
      </c>
      <c r="H155" s="41">
        <v>94</v>
      </c>
    </row>
    <row r="156" spans="1:8">
      <c r="A156" s="160"/>
      <c r="B156" s="41"/>
      <c r="C156" s="61" t="s">
        <v>219</v>
      </c>
      <c r="D156" s="40">
        <v>50</v>
      </c>
      <c r="E156" s="41">
        <v>3.3</v>
      </c>
      <c r="F156" s="41">
        <v>0.6</v>
      </c>
      <c r="G156" s="41">
        <v>19.829999999999998</v>
      </c>
      <c r="H156" s="41">
        <v>99</v>
      </c>
    </row>
    <row r="157" spans="1:8">
      <c r="A157" s="160"/>
      <c r="B157" s="168" t="s">
        <v>220</v>
      </c>
      <c r="C157" s="168"/>
      <c r="D157" s="45">
        <f>SUM(D150:D156)</f>
        <v>790</v>
      </c>
      <c r="E157" s="46">
        <f t="shared" ref="E157:H157" si="18">SUM(E150:E156)</f>
        <v>30.77</v>
      </c>
      <c r="F157" s="46">
        <f t="shared" si="18"/>
        <v>26.43</v>
      </c>
      <c r="G157" s="46">
        <f t="shared" si="18"/>
        <v>100.58</v>
      </c>
      <c r="H157" s="46">
        <f t="shared" si="18"/>
        <v>806.93000000000006</v>
      </c>
    </row>
    <row r="158" spans="1:8">
      <c r="A158" s="160" t="s">
        <v>206</v>
      </c>
      <c r="B158" s="40" t="s">
        <v>262</v>
      </c>
      <c r="C158" s="61" t="s">
        <v>263</v>
      </c>
      <c r="D158" s="40">
        <v>60</v>
      </c>
      <c r="E158" s="41">
        <v>1.05</v>
      </c>
      <c r="F158" s="41">
        <v>5.12</v>
      </c>
      <c r="G158" s="41">
        <v>5.64</v>
      </c>
      <c r="H158" s="41">
        <v>73.319999999999993</v>
      </c>
    </row>
    <row r="159" spans="1:8" ht="31.2">
      <c r="A159" s="160"/>
      <c r="B159" s="40" t="s">
        <v>224</v>
      </c>
      <c r="C159" s="61" t="s">
        <v>225</v>
      </c>
      <c r="D159" s="40">
        <v>200</v>
      </c>
      <c r="E159" s="41">
        <v>2.12</v>
      </c>
      <c r="F159" s="41">
        <v>5.3</v>
      </c>
      <c r="G159" s="41">
        <v>14.64</v>
      </c>
      <c r="H159" s="41">
        <v>115.11</v>
      </c>
    </row>
    <row r="160" spans="1:8" ht="31.2">
      <c r="A160" s="160"/>
      <c r="B160" s="40" t="s">
        <v>186</v>
      </c>
      <c r="C160" s="61" t="s">
        <v>282</v>
      </c>
      <c r="D160" s="40">
        <v>95</v>
      </c>
      <c r="E160" s="41">
        <v>12.739999999999998</v>
      </c>
      <c r="F160" s="41">
        <v>8.5599999999999987</v>
      </c>
      <c r="G160" s="41">
        <v>10.92</v>
      </c>
      <c r="H160" s="41">
        <v>169.3</v>
      </c>
    </row>
    <row r="161" spans="1:8">
      <c r="A161" s="160"/>
      <c r="B161" s="40" t="s">
        <v>188</v>
      </c>
      <c r="C161" s="61" t="s">
        <v>189</v>
      </c>
      <c r="D161" s="40">
        <v>150</v>
      </c>
      <c r="E161" s="41">
        <v>3.68</v>
      </c>
      <c r="F161" s="41">
        <v>5.09</v>
      </c>
      <c r="G161" s="41">
        <v>29.07</v>
      </c>
      <c r="H161" s="41">
        <v>176.52</v>
      </c>
    </row>
    <row r="162" spans="1:8" ht="31.2">
      <c r="A162" s="160"/>
      <c r="B162" s="40" t="s">
        <v>260</v>
      </c>
      <c r="C162" s="61" t="s">
        <v>261</v>
      </c>
      <c r="D162" s="40">
        <v>200</v>
      </c>
      <c r="E162" s="41">
        <v>0.53</v>
      </c>
      <c r="F162" s="41">
        <v>0.22</v>
      </c>
      <c r="G162" s="41">
        <v>18.600000000000001</v>
      </c>
      <c r="H162" s="41">
        <v>88.51</v>
      </c>
    </row>
    <row r="163" spans="1:8">
      <c r="A163" s="160"/>
      <c r="B163" s="41"/>
      <c r="C163" s="61" t="s">
        <v>64</v>
      </c>
      <c r="D163" s="40">
        <v>30</v>
      </c>
      <c r="E163" s="41">
        <v>2.37</v>
      </c>
      <c r="F163" s="41">
        <v>0.3</v>
      </c>
      <c r="G163" s="41">
        <v>14.49</v>
      </c>
      <c r="H163" s="41">
        <v>70.5</v>
      </c>
    </row>
    <row r="164" spans="1:8">
      <c r="A164" s="160"/>
      <c r="B164" s="41"/>
      <c r="C164" s="61" t="s">
        <v>219</v>
      </c>
      <c r="D164" s="40">
        <v>40</v>
      </c>
      <c r="E164" s="41">
        <v>2.64</v>
      </c>
      <c r="F164" s="41">
        <v>0.48</v>
      </c>
      <c r="G164" s="41">
        <v>15.86</v>
      </c>
      <c r="H164" s="41">
        <v>79.2</v>
      </c>
    </row>
    <row r="165" spans="1:8">
      <c r="A165" s="160"/>
      <c r="B165" s="168" t="s">
        <v>220</v>
      </c>
      <c r="C165" s="168"/>
      <c r="D165" s="45">
        <f>SUM(D158:D164)</f>
        <v>775</v>
      </c>
      <c r="E165" s="46">
        <f t="shared" ref="E165:H165" si="19">SUM(E158:E164)</f>
        <v>25.130000000000003</v>
      </c>
      <c r="F165" s="46">
        <f t="shared" si="19"/>
        <v>25.069999999999997</v>
      </c>
      <c r="G165" s="46">
        <f t="shared" si="19"/>
        <v>109.22</v>
      </c>
      <c r="H165" s="46">
        <f t="shared" si="19"/>
        <v>772.46</v>
      </c>
    </row>
    <row r="166" spans="1:8">
      <c r="A166" s="62"/>
      <c r="B166" s="49"/>
      <c r="C166" s="63"/>
      <c r="D166" s="50"/>
      <c r="E166" s="51"/>
      <c r="F166" s="51"/>
      <c r="G166" s="51"/>
      <c r="H166" s="51"/>
    </row>
    <row r="167" spans="1:8" ht="15.75" customHeight="1">
      <c r="A167" s="160"/>
      <c r="B167" s="160"/>
      <c r="C167" s="160"/>
      <c r="D167" s="162" t="s">
        <v>18</v>
      </c>
      <c r="E167" s="162" t="s">
        <v>19</v>
      </c>
      <c r="F167" s="162"/>
      <c r="G167" s="162"/>
      <c r="H167" s="162" t="s">
        <v>20</v>
      </c>
    </row>
    <row r="168" spans="1:8">
      <c r="A168" s="160"/>
      <c r="B168" s="160"/>
      <c r="C168" s="160"/>
      <c r="D168" s="162"/>
      <c r="E168" s="124" t="s">
        <v>21</v>
      </c>
      <c r="F168" s="124" t="s">
        <v>22</v>
      </c>
      <c r="G168" s="124" t="s">
        <v>23</v>
      </c>
      <c r="H168" s="162"/>
    </row>
    <row r="169" spans="1:8">
      <c r="A169" s="167" t="s">
        <v>283</v>
      </c>
      <c r="B169" s="167"/>
      <c r="C169" s="167"/>
      <c r="D169" s="115">
        <v>15740</v>
      </c>
      <c r="E169" s="116">
        <v>598.45000000000005</v>
      </c>
      <c r="F169" s="116">
        <v>498.91</v>
      </c>
      <c r="G169" s="117">
        <v>2105.16</v>
      </c>
      <c r="H169" s="117">
        <v>15476.77</v>
      </c>
    </row>
    <row r="170" spans="1:8">
      <c r="A170" s="167" t="s">
        <v>208</v>
      </c>
      <c r="B170" s="167"/>
      <c r="C170" s="167"/>
      <c r="D170" s="118">
        <v>787</v>
      </c>
      <c r="E170" s="116">
        <v>29.92</v>
      </c>
      <c r="F170" s="116">
        <v>24.95</v>
      </c>
      <c r="G170" s="116">
        <v>105.26</v>
      </c>
      <c r="H170" s="116">
        <v>773.84</v>
      </c>
    </row>
    <row r="171" spans="1:8">
      <c r="A171" s="167" t="s">
        <v>209</v>
      </c>
      <c r="B171" s="167"/>
      <c r="C171" s="167"/>
      <c r="D171" s="119"/>
      <c r="E171" s="120">
        <v>39</v>
      </c>
      <c r="F171" s="120">
        <v>32</v>
      </c>
      <c r="G171" s="120">
        <v>31</v>
      </c>
      <c r="H171" s="120">
        <v>33</v>
      </c>
    </row>
    <row r="172" spans="1:8">
      <c r="A172" s="167" t="s">
        <v>32</v>
      </c>
      <c r="B172" s="167"/>
      <c r="C172" s="167"/>
      <c r="D172" s="44"/>
      <c r="E172" s="38">
        <v>77</v>
      </c>
      <c r="F172" s="38">
        <v>79</v>
      </c>
      <c r="G172" s="38">
        <v>335</v>
      </c>
      <c r="H172" s="39">
        <v>2350</v>
      </c>
    </row>
  </sheetData>
  <mergeCells count="57">
    <mergeCell ref="A24:A30"/>
    <mergeCell ref="B30:C30"/>
    <mergeCell ref="A2:G2"/>
    <mergeCell ref="F3:G3"/>
    <mergeCell ref="F4:G4"/>
    <mergeCell ref="A5:A6"/>
    <mergeCell ref="B5:B6"/>
    <mergeCell ref="C5:C6"/>
    <mergeCell ref="D5:D6"/>
    <mergeCell ref="E5:G5"/>
    <mergeCell ref="H5:H6"/>
    <mergeCell ref="A8:A15"/>
    <mergeCell ref="B15:C15"/>
    <mergeCell ref="A16:A23"/>
    <mergeCell ref="B23:C23"/>
    <mergeCell ref="A31:A38"/>
    <mergeCell ref="B38:C38"/>
    <mergeCell ref="A39:A46"/>
    <mergeCell ref="B46:C46"/>
    <mergeCell ref="A47:A54"/>
    <mergeCell ref="B54:C54"/>
    <mergeCell ref="A55:A62"/>
    <mergeCell ref="B62:C62"/>
    <mergeCell ref="A63:A70"/>
    <mergeCell ref="B70:C70"/>
    <mergeCell ref="A71:A78"/>
    <mergeCell ref="B78:C78"/>
    <mergeCell ref="A79:A86"/>
    <mergeCell ref="B86:C86"/>
    <mergeCell ref="A87:A94"/>
    <mergeCell ref="B94:C94"/>
    <mergeCell ref="A95:A101"/>
    <mergeCell ref="B101:C101"/>
    <mergeCell ref="A102:A109"/>
    <mergeCell ref="B109:C109"/>
    <mergeCell ref="A110:A117"/>
    <mergeCell ref="B117:C117"/>
    <mergeCell ref="A118:A125"/>
    <mergeCell ref="B125:C125"/>
    <mergeCell ref="A126:A133"/>
    <mergeCell ref="B133:C133"/>
    <mergeCell ref="A134:A141"/>
    <mergeCell ref="B141:C141"/>
    <mergeCell ref="A142:A149"/>
    <mergeCell ref="B149:C149"/>
    <mergeCell ref="A172:C172"/>
    <mergeCell ref="A150:A157"/>
    <mergeCell ref="B157:C157"/>
    <mergeCell ref="A158:A165"/>
    <mergeCell ref="B165:C165"/>
    <mergeCell ref="A167:C168"/>
    <mergeCell ref="E167:G167"/>
    <mergeCell ref="H167:H168"/>
    <mergeCell ref="A169:C169"/>
    <mergeCell ref="A170:C170"/>
    <mergeCell ref="A171:C171"/>
    <mergeCell ref="D167:D168"/>
  </mergeCells>
  <pageMargins left="0.7" right="0.7" top="0.75" bottom="0.75" header="0.3" footer="0.3"/>
  <pageSetup paperSize="9" scale="74" orientation="portrait" verticalDpi="0" r:id="rId1"/>
  <rowBreaks count="2" manualBreakCount="2">
    <brk id="86" max="16383" man="1"/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Меню завтраков</vt:lpstr>
      <vt:lpstr>Меню обедов</vt:lpstr>
      <vt:lpstr>соотношение ЭЦ</vt:lpstr>
      <vt:lpstr>Себестоимость блюд</vt:lpstr>
      <vt:lpstr>Себестоимость рациона</vt:lpstr>
      <vt:lpstr>Выполнение норм</vt:lpstr>
      <vt:lpstr>Примеры допустимых замен</vt:lpstr>
      <vt:lpstr>Меню завтраков (весна)</vt:lpstr>
      <vt:lpstr>Меню обедов (весна)</vt:lpstr>
      <vt:lpstr>Соотношение ЭЦ меню (весна)</vt:lpstr>
      <vt:lpstr>'Выполнение норм'!Область_печати</vt:lpstr>
      <vt:lpstr>'Меню завтраков'!Область_печати</vt:lpstr>
      <vt:lpstr>'Себестоимость рациона'!Область_печати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2023-06-22T08:37:53Z</cp:lastPrinted>
  <dcterms:created xsi:type="dcterms:W3CDTF">2022-12-13T10:08:54Z</dcterms:created>
  <dcterms:modified xsi:type="dcterms:W3CDTF">2023-09-07T09:52:32Z</dcterms:modified>
</cp:coreProperties>
</file>